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ink/ink7.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DPPS\Desktop\"/>
    </mc:Choice>
  </mc:AlternateContent>
  <xr:revisionPtr revIDLastSave="0" documentId="13_ncr:1_{A4B9DE0E-E6CD-4421-A3EC-6C03D4F4C163}" xr6:coauthVersionLast="47" xr6:coauthVersionMax="47" xr10:uidLastSave="{00000000-0000-0000-0000-000000000000}"/>
  <bookViews>
    <workbookView xWindow="-108" yWindow="-108" windowWidth="23256" windowHeight="12456" tabRatio="595"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8" i="1" l="1"/>
  <c r="F68" i="1"/>
  <c r="H68" i="1"/>
  <c r="D50" i="1"/>
  <c r="F22" i="1"/>
  <c r="F44" i="1"/>
  <c r="H45" i="1"/>
  <c r="H69" i="1" s="1"/>
  <c r="D44" i="1"/>
  <c r="D30" i="1"/>
  <c r="D22" i="1"/>
  <c r="F50" i="1"/>
  <c r="F64" i="1"/>
  <c r="F69" i="1" l="1"/>
  <c r="D45" i="1"/>
  <c r="D69" i="1" s="1"/>
  <c r="B55" i="1"/>
  <c r="B56" i="1" s="1"/>
  <c r="B49" i="1"/>
  <c r="I5" i="2"/>
  <c r="F40" i="1"/>
  <c r="F25" i="1"/>
  <c r="F30" i="1" s="1"/>
  <c r="F45" i="1" s="1"/>
  <c r="F66" i="1"/>
  <c r="F57" i="1"/>
  <c r="F54" i="1"/>
  <c r="F36" i="1"/>
  <c r="F35" i="1"/>
  <c r="D8" i="2"/>
  <c r="G6" i="2"/>
  <c r="B13" i="1" l="1"/>
  <c r="B14" i="1" s="1"/>
  <c r="B15" i="1" s="1"/>
  <c r="B16" i="1" s="1"/>
  <c r="B17" i="1" s="1"/>
  <c r="B20" i="1" s="1"/>
  <c r="B24" i="1" s="1"/>
  <c r="B25" i="1" s="1"/>
  <c r="B33" i="1" l="1"/>
  <c r="B34" i="1" s="1"/>
  <c r="B35" i="1" s="1"/>
  <c r="B36" i="1" s="1"/>
  <c r="B37" i="1" s="1"/>
  <c r="B38" i="1" s="1"/>
  <c r="B39" i="1" s="1"/>
  <c r="B40" i="1" s="1"/>
</calcChain>
</file>

<file path=xl/sharedStrings.xml><?xml version="1.0" encoding="utf-8"?>
<sst xmlns="http://schemas.openxmlformats.org/spreadsheetml/2006/main" count="233" uniqueCount="148">
  <si>
    <t>DRAFT NIGERIA EITI 2025 COUNTRY WORK PLAN  FINANCIALS</t>
  </si>
  <si>
    <t>Strategic Objectives</t>
  </si>
  <si>
    <t>Budget Line Items/Activities</t>
  </si>
  <si>
    <t>Total Cost (Naira)</t>
  </si>
  <si>
    <t>Timeline</t>
  </si>
  <si>
    <t>FGN</t>
  </si>
  <si>
    <t>Donor</t>
  </si>
  <si>
    <t>OBJECTIVE 1: Strengthen extractive sector governance and reforms through policy research, strategic stakeholder engagement, communication, and inter-agency collaboration</t>
  </si>
  <si>
    <t>March</t>
  </si>
  <si>
    <t>June</t>
  </si>
  <si>
    <t>Jan-Dec</t>
  </si>
  <si>
    <t>Mar-Dec</t>
  </si>
  <si>
    <t>Participant list and trainign report</t>
  </si>
  <si>
    <t>Apr-Jul</t>
  </si>
  <si>
    <t>TUGAR</t>
  </si>
  <si>
    <t xml:space="preserve">Implementation of the National Anti-corruption Strategy (NACS) 2022 - 2026                           </t>
  </si>
  <si>
    <t>Report and Action Plan</t>
  </si>
  <si>
    <t>Aug - Sept</t>
  </si>
  <si>
    <t>Feb-Oct</t>
  </si>
  <si>
    <t>Apr-Dec</t>
  </si>
  <si>
    <t>OBJECTIVE 3:Achieve operational excellence in implementing NEITI mandate through Professionalism, innovation, use of technology, resource management, and capacity building.</t>
  </si>
  <si>
    <t>Activity Nunber</t>
  </si>
  <si>
    <t>FAAC Report, Attendance and Reports</t>
  </si>
  <si>
    <t>Jan-Jun</t>
  </si>
  <si>
    <t>Jan - Jul</t>
  </si>
  <si>
    <t>Communications, Stakeholders Engagements &amp; Outreach Activities on EITI/NEITI</t>
  </si>
  <si>
    <t>Sub-Total</t>
  </si>
  <si>
    <t>Capacity building for staff on research, development of policy briefs &amp; advisories</t>
  </si>
  <si>
    <t>Sub-total</t>
  </si>
  <si>
    <t>General Secretariat administration and operations. These include: Operational expenses; Office stationeries, Working tools and equipment, subscriptions to research applications and creative designs, fuel, internet subscriptions, transport logistics, alternative power supply to thesecretariat-Solar, Generator maintenance, purchase of magazines, printing of non-security documents etc</t>
  </si>
  <si>
    <t>FASD report</t>
  </si>
  <si>
    <t>Responsible Department</t>
  </si>
  <si>
    <t xml:space="preserve">Research Studies on Anti-corruption and Governance Initiatives </t>
  </si>
  <si>
    <t>Conduct stakeholders engagement on Gender inclusion and Mainstreaming in Extractive Industries activities.</t>
  </si>
  <si>
    <t>Design and Acquisition of Software for Extractive Industry Data Centre</t>
  </si>
  <si>
    <t xml:space="preserve">Research, Studies on Extractive Industry &amp; Anti-corruption </t>
  </si>
  <si>
    <t>Study on drivers of Illicit Financial Flows in Mining Sector.</t>
  </si>
  <si>
    <t>Quarterly FAAC Review, and Knowledge Sharing Sessions</t>
  </si>
  <si>
    <t xml:space="preserve">Study on PMS Cost - Assessment of under-recovery on PMS Consumption &amp; NNPCL Remittances to the Federation Account  </t>
  </si>
  <si>
    <t>Development of NEITI Gender policy</t>
  </si>
  <si>
    <t>Corruption Risk Assessment in the Nigerian Ports – Implementation of the Integrity Plan</t>
  </si>
  <si>
    <t>Review of Nigeria’s Implementation of the UNCAC – implementation of the Remediation Plan.</t>
  </si>
  <si>
    <t>Follow up activities on TI-CPI analysis and the implementation of Executive Order 1</t>
  </si>
  <si>
    <t>Follow up activities on TUGAR Ethics Survey and Gap Analysis.</t>
  </si>
  <si>
    <t>Coordination of Anti-corruption agencies on the platform of the IATT</t>
  </si>
  <si>
    <t>Assessment of Minerals &amp; Mining Act 2007, Mining Roadmap 2016.</t>
  </si>
  <si>
    <t>Produce and print IEC materials for NEITI public and stakehoders engagements, outraech programms and events</t>
  </si>
  <si>
    <t>Produce and publish NEITI Newsletter/Magazine</t>
  </si>
  <si>
    <t>Conduct 2024 Oil and Gas Industry Audit</t>
  </si>
  <si>
    <t>Conduct 2024 Solid Minerals Industry Audit</t>
  </si>
  <si>
    <t>Conduct 2024 Fiscal Allocation and Statutory Disbursement Audit</t>
  </si>
  <si>
    <t xml:space="preserve">Oil, Gas, Mining Sectors &amp; Resource Disbursment Audits </t>
  </si>
  <si>
    <t>Objective 2: Sustaiin Extractive reporting &amp; Relevance by focusing on national &amp; interntational priorities</t>
  </si>
  <si>
    <t>Subscribe to modern apps to support the development of creative designs of infographics and videography for NEITI</t>
  </si>
  <si>
    <t>Electronic Document Management System (EDMS) with Workflow for internal operations an records keeping.</t>
  </si>
  <si>
    <t>Produce 2025 EITI Annual Progers Report, Monitoring &amp; Evaluation Report, and 2027 Country Work Plan,  including consultation with stakeholders.</t>
  </si>
  <si>
    <t>Develop M&amp;E Framework for 2022-2026 NEITI Strategic Plan, Review the implementation of the Plan, and Develop successor Strategic Plan</t>
  </si>
  <si>
    <t>NEITI House &amp; Premise Improvement</t>
  </si>
  <si>
    <t>PPS</t>
  </si>
  <si>
    <t>PPS/E&amp;M</t>
  </si>
  <si>
    <t>Joint Commemoration of the International, and Africa Anti-corruption Days 2026</t>
  </si>
  <si>
    <t>Communication</t>
  </si>
  <si>
    <t>HRA/PPS</t>
  </si>
  <si>
    <t>Communications/PPS</t>
  </si>
  <si>
    <t>Legal</t>
  </si>
  <si>
    <t>Communication/E&amp;M</t>
  </si>
  <si>
    <t>Public presentation of NEITI  oil, gas, mining and FASD reports</t>
  </si>
  <si>
    <t>NEITI Quarterly House Dialogue Series-Topical issues on Natural Resource governance</t>
  </si>
  <si>
    <t>E&amp;M</t>
  </si>
  <si>
    <t>Legal/ES Office</t>
  </si>
  <si>
    <t>ES office</t>
  </si>
  <si>
    <t>Communication/ES Office</t>
  </si>
  <si>
    <t>Leagal/HRA</t>
  </si>
  <si>
    <t>Procure books, legal materials, newspapers &amp; magazines</t>
  </si>
  <si>
    <t>HRA</t>
  </si>
  <si>
    <t>F&amp;A/ES Office</t>
  </si>
  <si>
    <t>Mar</t>
  </si>
  <si>
    <t>April</t>
  </si>
  <si>
    <t>May</t>
  </si>
  <si>
    <t>Assessment of management of Funds set up by PIA 2021</t>
  </si>
  <si>
    <t xml:space="preserve">Capacity Building Programs on Natural resource governance for NEITI stakeholders- companies, government and civil society </t>
  </si>
  <si>
    <t>Roundtable meetings with Anti-Corruption Agencies on compliance and enforcement of recommendations from NEITI Audit Report</t>
  </si>
  <si>
    <t>Collaborations and strategic partnerships eg. NESG, Nigerian Mining Week, NAEC, Mining Indaba</t>
  </si>
  <si>
    <t>Zonal outreaches at geo-politcal zones - roadshows &amp; town-hall meetings at sub-national level.</t>
  </si>
  <si>
    <t>Press briefings on NEITI activities and industry trends.</t>
  </si>
  <si>
    <t>Public enlightenment programs using traditional media, features and Op-ed: Jingles, commercials and social media campaign etc.</t>
  </si>
  <si>
    <t>Printing and publication NEITI 2024 oil, gas, mining &amp; FASD reports, policy papers and knowledge products</t>
  </si>
  <si>
    <t>NEITI media appearances and public engagements on extractive industries issues</t>
  </si>
  <si>
    <t>Simplification of NEITI 2024 Oil &amp;Gas, Mining and FASD reports using videography, animations, cartoons and infographics in local languages and pidgin.</t>
  </si>
  <si>
    <t>Retreat for the NSWG, and statutory meetings</t>
  </si>
  <si>
    <t>Impact assessment on EITI implementation in Nigeria.</t>
  </si>
  <si>
    <t>Update and manage contents on the NEITI website, identify and deploy suitable tracking devices to track public use of NEITI data and visits to the website and all social media platforms.</t>
  </si>
  <si>
    <t>Output/Outcome</t>
  </si>
  <si>
    <t>Report of the study</t>
  </si>
  <si>
    <t>Gender Policy</t>
  </si>
  <si>
    <t>Research Paper</t>
  </si>
  <si>
    <t>Report of findings</t>
  </si>
  <si>
    <t xml:space="preserve">Report                       </t>
  </si>
  <si>
    <t>Report</t>
  </si>
  <si>
    <t xml:space="preserve">Report of meetings </t>
  </si>
  <si>
    <t>Report and participant list</t>
  </si>
  <si>
    <t>Report &amp; participant list</t>
  </si>
  <si>
    <t>Media report</t>
  </si>
  <si>
    <t>Publications</t>
  </si>
  <si>
    <t>Printed IEC materials</t>
  </si>
  <si>
    <t>Media reports</t>
  </si>
  <si>
    <t>Simplifed copies</t>
  </si>
  <si>
    <t>Copies of newsletters</t>
  </si>
  <si>
    <t>Oil &amp; gas report</t>
  </si>
  <si>
    <t>SM report</t>
  </si>
  <si>
    <t>Minutes of meetings</t>
  </si>
  <si>
    <t>Functional Data centre</t>
  </si>
  <si>
    <t>Assessment report</t>
  </si>
  <si>
    <t xml:space="preserve">Reports &amp; work plan </t>
  </si>
  <si>
    <t>M&amp;E Framework, Report &amp; strategic plan</t>
  </si>
  <si>
    <t>Report &amp; Succesful EITI Validation exercise</t>
  </si>
  <si>
    <t>Efficient website</t>
  </si>
  <si>
    <t>EMS installed</t>
  </si>
  <si>
    <t>Efficient storage, network security system</t>
  </si>
  <si>
    <t>Revised NEITI Act</t>
  </si>
  <si>
    <t>Creative designs of infographic and videographic fof NEITI</t>
  </si>
  <si>
    <t>Availability of relevant books and newspapers</t>
  </si>
  <si>
    <t>Training reports &amp; improved staff welfare</t>
  </si>
  <si>
    <t>Smooth &amp; efficient adminstration</t>
  </si>
  <si>
    <t>Facelift of NEITI Secretariat</t>
  </si>
  <si>
    <t>Reports of the study</t>
  </si>
  <si>
    <t>Study on the Impact of Energy Transition on Nigeria's Economy, including engagment with oil companies, valdation and launch of the report</t>
  </si>
  <si>
    <t>FUNDING SOURCES</t>
  </si>
  <si>
    <t>Short Fall/Funding Gap</t>
  </si>
  <si>
    <t>Digitised and error proof financial records, upgraded financial &amp; accounting platforms</t>
  </si>
  <si>
    <t>Jun</t>
  </si>
  <si>
    <t>Jul</t>
  </si>
  <si>
    <t>Jan=Dec</t>
  </si>
  <si>
    <t xml:space="preserve">Review of Nigeria's implementation of 2023 EITI Standard, Corrective Actions from last Validation,  and Coordinate the next Validation Exercise </t>
  </si>
  <si>
    <t>NWSG Matters, Secretariat Administration, Staff Trainings/Welfare &amp; Legal Matters</t>
  </si>
  <si>
    <t>GRAND TOTAL</t>
  </si>
  <si>
    <t xml:space="preserve"> NIGERIA EITI 2026 COUNTRY WORK PLAN  - FINANCIALS</t>
  </si>
  <si>
    <t xml:space="preserve">PPS/Validation Committee </t>
  </si>
  <si>
    <t xml:space="preserve">Validation Committee </t>
  </si>
  <si>
    <t>Capacity building programs for committee of the National Assembly on EITI/NEITI process</t>
  </si>
  <si>
    <t>Stakeholders engagements on 2026 EITI Validation exercise activities</t>
  </si>
  <si>
    <t>Upgrade of ICT Eqipments &amp; Sofrtware - Optimization of Systems, Storage, Software and Network Security.</t>
  </si>
  <si>
    <t xml:space="preserve">Youth-targeted sub-national advocacy &amp; engagements   </t>
  </si>
  <si>
    <t>Capacity Development on Natural Resource Governance</t>
  </si>
  <si>
    <t>Review of NEITI Act  &amp; Legal Services</t>
  </si>
  <si>
    <t>Staff capacity building, training &amp; travels, wefare, sport, and insurance premium</t>
  </si>
  <si>
    <t>Financial consulting - digitalising NEITI financial records, upgrade of accounting software, update of organization risk profile, and engagement of external auditors for NEITI Operations</t>
  </si>
  <si>
    <t>General Admistration, Maintanance, Utilities &amp; Purchase of library books, equipments, photocopiers, computers, furtntures, vehicles,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</si>
</sst>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0_-;\-* #,##0.00_-;_-* &quot;-&quot;??_-;_-@_-"/>
    <numFmt numFmtId="166" formatCode="[$-409]mmm\-yy;@"/>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4"/>
      <name val="Footlight MT Light"/>
      <family val="1"/>
    </font>
    <font>
      <sz val="14"/>
      <name val="Footlight MT Light"/>
      <family val="1"/>
    </font>
    <font>
      <b/>
      <sz val="14"/>
      <color rgb="FFFF0000"/>
      <name val="Footlight MT Light"/>
      <family val="1"/>
    </font>
    <font>
      <sz val="14"/>
      <color theme="1"/>
      <name val="Footlight MT Light"/>
      <family val="1"/>
    </font>
    <font>
      <sz val="14"/>
      <color theme="1" tint="0.14999847407452621"/>
      <name val="Footlight MT Light"/>
      <family val="1"/>
    </font>
    <font>
      <sz val="14"/>
      <color rgb="FFFF0000"/>
      <name val="Footlight MT Light"/>
      <family val="1"/>
    </font>
    <font>
      <sz val="11"/>
      <color indexed="8"/>
      <name val="Calibri"/>
      <family val="2"/>
    </font>
    <font>
      <sz val="14"/>
      <color theme="2" tint="-0.89999084444715716"/>
      <name val="Footlight MT Light"/>
      <family val="1"/>
    </font>
    <font>
      <sz val="14"/>
      <color theme="1" tint="4.9989318521683403E-2"/>
      <name val="Footlight MT Light"/>
      <family val="1"/>
    </font>
    <font>
      <b/>
      <sz val="14"/>
      <color theme="1" tint="4.9989318521683403E-2"/>
      <name val="Footlight MT Light"/>
      <family val="1"/>
    </font>
    <font>
      <b/>
      <sz val="14"/>
      <color theme="1"/>
      <name val="Footlight MT Light"/>
      <family val="1"/>
    </font>
  </fonts>
  <fills count="10">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1" tint="0.499984740745262"/>
        <bgColor indexed="64"/>
      </patternFill>
    </fill>
  </fills>
  <borders count="13">
    <border>
      <left/>
      <right/>
      <top/>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0" fontId="2" fillId="0" borderId="1" applyNumberFormat="0" applyFill="0" applyAlignment="0" applyProtection="0"/>
    <xf numFmtId="165" fontId="1" fillId="0" borderId="0" applyFont="0" applyFill="0" applyBorder="0" applyAlignment="0" applyProtection="0"/>
    <xf numFmtId="0" fontId="9" fillId="0" borderId="0"/>
  </cellStyleXfs>
  <cellXfs count="147">
    <xf numFmtId="0" fontId="0" fillId="0" borderId="0" xfId="0"/>
    <xf numFmtId="0" fontId="3" fillId="0" borderId="0" xfId="0" applyFont="1" applyAlignment="1">
      <alignment vertical="center"/>
    </xf>
    <xf numFmtId="0" fontId="4" fillId="3" borderId="5" xfId="0" applyFont="1" applyFill="1" applyBorder="1" applyAlignment="1">
      <alignment horizontal="center" vertical="center"/>
    </xf>
    <xf numFmtId="0" fontId="4" fillId="3" borderId="5" xfId="0" applyFont="1" applyFill="1" applyBorder="1" applyAlignment="1">
      <alignment vertical="center"/>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7" xfId="0" applyFont="1" applyFill="1" applyBorder="1" applyAlignment="1">
      <alignment horizontal="center" vertical="center" wrapText="1"/>
    </xf>
    <xf numFmtId="43" fontId="3" fillId="3" borderId="7" xfId="1" applyFont="1" applyFill="1" applyBorder="1" applyAlignment="1">
      <alignment vertical="center" wrapText="1"/>
    </xf>
    <xf numFmtId="0" fontId="3" fillId="3" borderId="8" xfId="0" applyFont="1" applyFill="1" applyBorder="1"/>
    <xf numFmtId="0" fontId="3" fillId="3" borderId="9" xfId="0" applyFont="1" applyFill="1" applyBorder="1" applyAlignment="1">
      <alignment horizontal="center"/>
    </xf>
    <xf numFmtId="0" fontId="3" fillId="0" borderId="0" xfId="0" applyFont="1"/>
    <xf numFmtId="0" fontId="5" fillId="4" borderId="7" xfId="0" applyFont="1" applyFill="1" applyBorder="1" applyAlignment="1">
      <alignment vertical="center" wrapText="1"/>
    </xf>
    <xf numFmtId="43" fontId="5" fillId="4" borderId="7" xfId="1" applyFont="1" applyFill="1" applyBorder="1" applyAlignment="1">
      <alignment vertical="center"/>
    </xf>
    <xf numFmtId="0" fontId="5" fillId="4" borderId="7" xfId="0" applyFont="1" applyFill="1" applyBorder="1" applyAlignment="1">
      <alignment horizontal="center" vertical="center"/>
    </xf>
    <xf numFmtId="0" fontId="5" fillId="4" borderId="7" xfId="0" applyFont="1" applyFill="1" applyBorder="1" applyAlignment="1">
      <alignment horizontal="center" vertical="center" wrapText="1"/>
    </xf>
    <xf numFmtId="0" fontId="6" fillId="4" borderId="7" xfId="0" applyFont="1" applyFill="1" applyBorder="1" applyAlignment="1">
      <alignment wrapText="1"/>
    </xf>
    <xf numFmtId="0" fontId="6" fillId="0" borderId="0" xfId="0" applyFont="1"/>
    <xf numFmtId="2" fontId="3" fillId="4" borderId="7" xfId="0" applyNumberFormat="1" applyFont="1" applyFill="1" applyBorder="1" applyAlignment="1">
      <alignment horizontal="center" vertical="center"/>
    </xf>
    <xf numFmtId="43" fontId="6" fillId="4" borderId="7" xfId="1" applyFont="1" applyFill="1" applyBorder="1" applyAlignment="1">
      <alignment wrapText="1"/>
    </xf>
    <xf numFmtId="0" fontId="6" fillId="4" borderId="7" xfId="0" applyFont="1" applyFill="1" applyBorder="1" applyAlignment="1">
      <alignment horizontal="center" vertical="center" wrapText="1"/>
    </xf>
    <xf numFmtId="43" fontId="6" fillId="4" borderId="7" xfId="1" applyFont="1" applyFill="1" applyBorder="1"/>
    <xf numFmtId="0" fontId="4" fillId="4" borderId="7" xfId="0" applyFont="1" applyFill="1" applyBorder="1" applyAlignment="1">
      <alignment wrapText="1"/>
    </xf>
    <xf numFmtId="43" fontId="4" fillId="4" borderId="7" xfId="1" applyFont="1" applyFill="1" applyBorder="1"/>
    <xf numFmtId="0" fontId="7" fillId="4" borderId="7" xfId="0" applyFont="1" applyFill="1" applyBorder="1" applyAlignment="1">
      <alignment wrapText="1"/>
    </xf>
    <xf numFmtId="43" fontId="7" fillId="4" borderId="7" xfId="1" applyFont="1" applyFill="1" applyBorder="1"/>
    <xf numFmtId="43" fontId="7" fillId="4" borderId="7" xfId="1" applyFont="1" applyFill="1" applyBorder="1" applyAlignment="1">
      <alignment wrapText="1"/>
    </xf>
    <xf numFmtId="0" fontId="4" fillId="4" borderId="7" xfId="0" applyFont="1" applyFill="1" applyBorder="1" applyAlignment="1">
      <alignment vertical="center" wrapText="1"/>
    </xf>
    <xf numFmtId="43" fontId="4" fillId="4" borderId="7" xfId="1" applyFont="1" applyFill="1" applyBorder="1" applyAlignment="1">
      <alignment vertical="center"/>
    </xf>
    <xf numFmtId="0" fontId="4" fillId="4" borderId="7" xfId="0" applyFont="1" applyFill="1" applyBorder="1" applyAlignment="1">
      <alignment horizontal="center" vertical="center"/>
    </xf>
    <xf numFmtId="165" fontId="4" fillId="4" borderId="7" xfId="3" applyFont="1" applyFill="1" applyBorder="1" applyAlignment="1">
      <alignment vertical="center"/>
    </xf>
    <xf numFmtId="43" fontId="4" fillId="4" borderId="0" xfId="1" applyFont="1" applyFill="1"/>
    <xf numFmtId="0" fontId="4" fillId="4" borderId="7" xfId="0" applyFont="1" applyFill="1" applyBorder="1" applyAlignment="1">
      <alignment horizontal="center" vertical="center" wrapText="1"/>
    </xf>
    <xf numFmtId="43" fontId="8" fillId="4" borderId="7" xfId="1" applyFont="1" applyFill="1" applyBorder="1" applyAlignment="1">
      <alignment vertical="center"/>
    </xf>
    <xf numFmtId="165" fontId="4" fillId="4" borderId="7" xfId="3" applyFont="1" applyFill="1" applyBorder="1" applyAlignment="1">
      <alignment horizontal="center" vertical="center" wrapText="1"/>
    </xf>
    <xf numFmtId="43" fontId="4" fillId="4" borderId="7" xfId="1" applyFont="1" applyFill="1" applyBorder="1" applyAlignment="1">
      <alignment horizontal="center" vertical="center" wrapText="1"/>
    </xf>
    <xf numFmtId="3" fontId="4" fillId="4" borderId="7" xfId="4" applyNumberFormat="1" applyFont="1" applyFill="1" applyBorder="1" applyAlignment="1">
      <alignment horizontal="center" vertical="center" wrapText="1"/>
    </xf>
    <xf numFmtId="165" fontId="4" fillId="4" borderId="7" xfId="3" applyFont="1" applyFill="1" applyBorder="1" applyAlignment="1">
      <alignment horizontal="left" vertical="center" wrapText="1"/>
    </xf>
    <xf numFmtId="43" fontId="3" fillId="4" borderId="0" xfId="1" applyFont="1" applyFill="1"/>
    <xf numFmtId="43" fontId="6" fillId="4" borderId="7" xfId="1" applyFont="1" applyFill="1" applyBorder="1" applyAlignment="1">
      <alignment vertical="center"/>
    </xf>
    <xf numFmtId="43" fontId="4" fillId="4" borderId="7" xfId="1" applyFont="1" applyFill="1" applyBorder="1" applyAlignment="1">
      <alignment horizontal="left" vertical="center" wrapText="1"/>
    </xf>
    <xf numFmtId="3" fontId="4" fillId="4" borderId="7" xfId="0" applyNumberFormat="1" applyFont="1" applyFill="1" applyBorder="1" applyAlignment="1">
      <alignment vertical="center"/>
    </xf>
    <xf numFmtId="166" fontId="4" fillId="4" borderId="7" xfId="3" applyNumberFormat="1" applyFont="1" applyFill="1" applyBorder="1" applyAlignment="1">
      <alignment horizontal="center" vertical="center" wrapText="1"/>
    </xf>
    <xf numFmtId="0" fontId="10" fillId="4" borderId="7" xfId="0" applyFont="1" applyFill="1" applyBorder="1" applyAlignment="1">
      <alignment vertical="center" wrapText="1"/>
    </xf>
    <xf numFmtId="43" fontId="10" fillId="4" borderId="7" xfId="1" applyFont="1" applyFill="1" applyBorder="1" applyAlignment="1">
      <alignment vertical="center"/>
    </xf>
    <xf numFmtId="0" fontId="10" fillId="4" borderId="7" xfId="0" applyFont="1" applyFill="1" applyBorder="1" applyAlignment="1">
      <alignment horizontal="center" vertical="center"/>
    </xf>
    <xf numFmtId="165" fontId="10" fillId="4" borderId="7" xfId="3" applyFont="1" applyFill="1" applyBorder="1" applyAlignment="1">
      <alignment vertical="center"/>
    </xf>
    <xf numFmtId="0" fontId="10" fillId="4" borderId="7" xfId="0" applyFont="1" applyFill="1" applyBorder="1" applyAlignment="1">
      <alignment horizontal="center" vertical="center" wrapText="1"/>
    </xf>
    <xf numFmtId="43" fontId="5" fillId="4" borderId="7" xfId="1" applyFont="1" applyFill="1" applyBorder="1" applyAlignment="1">
      <alignment horizontal="center" vertical="center" wrapText="1"/>
    </xf>
    <xf numFmtId="43" fontId="5" fillId="4" borderId="7" xfId="1" applyFont="1" applyFill="1" applyBorder="1" applyAlignment="1">
      <alignment horizontal="left" vertical="center" wrapText="1"/>
    </xf>
    <xf numFmtId="3" fontId="5" fillId="4" borderId="7" xfId="4" applyNumberFormat="1" applyFont="1" applyFill="1" applyBorder="1" applyAlignment="1">
      <alignment horizontal="center" vertical="center" wrapText="1"/>
    </xf>
    <xf numFmtId="43" fontId="4" fillId="4" borderId="7" xfId="1" applyFont="1" applyFill="1" applyBorder="1" applyAlignment="1">
      <alignment horizontal="right" vertical="center" wrapText="1"/>
    </xf>
    <xf numFmtId="165" fontId="4" fillId="4" borderId="7" xfId="0" applyNumberFormat="1" applyFont="1" applyFill="1" applyBorder="1" applyAlignment="1">
      <alignment horizontal="left" vertical="center" wrapText="1"/>
    </xf>
    <xf numFmtId="0" fontId="3" fillId="5" borderId="7" xfId="0" applyFont="1" applyFill="1" applyBorder="1" applyAlignment="1">
      <alignment vertical="center" wrapText="1"/>
    </xf>
    <xf numFmtId="43" fontId="4" fillId="5" borderId="7" xfId="1" applyFont="1" applyFill="1" applyBorder="1" applyAlignment="1">
      <alignment vertical="center"/>
    </xf>
    <xf numFmtId="2" fontId="3" fillId="5" borderId="7" xfId="0" applyNumberFormat="1" applyFont="1" applyFill="1" applyBorder="1" applyAlignment="1">
      <alignment horizontal="center" vertical="center"/>
    </xf>
    <xf numFmtId="0" fontId="4" fillId="5" borderId="7" xfId="0" applyFont="1" applyFill="1" applyBorder="1" applyAlignment="1">
      <alignment horizontal="left" vertical="top" wrapText="1"/>
    </xf>
    <xf numFmtId="43" fontId="4" fillId="5" borderId="7" xfId="1" applyFont="1" applyFill="1" applyBorder="1" applyAlignment="1">
      <alignment horizontal="left" vertical="top" wrapText="1"/>
    </xf>
    <xf numFmtId="0" fontId="4" fillId="5" borderId="7" xfId="0" applyFont="1" applyFill="1" applyBorder="1" applyAlignment="1">
      <alignment vertical="center"/>
    </xf>
    <xf numFmtId="0" fontId="4" fillId="5" borderId="7" xfId="0" applyFont="1" applyFill="1" applyBorder="1" applyAlignment="1">
      <alignment vertical="center" wrapText="1"/>
    </xf>
    <xf numFmtId="2" fontId="3" fillId="6" borderId="7" xfId="0" applyNumberFormat="1" applyFont="1" applyFill="1" applyBorder="1" applyAlignment="1">
      <alignment horizontal="center" vertical="center"/>
    </xf>
    <xf numFmtId="0" fontId="4" fillId="6" borderId="7" xfId="0" applyFont="1" applyFill="1" applyBorder="1" applyAlignment="1">
      <alignment vertical="center" wrapText="1"/>
    </xf>
    <xf numFmtId="43" fontId="4" fillId="6" borderId="7" xfId="1" applyFont="1" applyFill="1" applyBorder="1" applyAlignment="1">
      <alignment vertical="center"/>
    </xf>
    <xf numFmtId="43" fontId="4" fillId="6" borderId="7" xfId="1" applyFont="1" applyFill="1" applyBorder="1" applyAlignment="1">
      <alignment vertical="center" wrapText="1"/>
    </xf>
    <xf numFmtId="0" fontId="4" fillId="6" borderId="7" xfId="0" applyFont="1" applyFill="1" applyBorder="1" applyAlignment="1">
      <alignment horizontal="center" vertical="center" wrapText="1"/>
    </xf>
    <xf numFmtId="0" fontId="4" fillId="6" borderId="7" xfId="0" applyFont="1" applyFill="1" applyBorder="1" applyAlignment="1">
      <alignment horizontal="left" vertical="center" wrapText="1"/>
    </xf>
    <xf numFmtId="0" fontId="4" fillId="6" borderId="7" xfId="0" applyFont="1" applyFill="1" applyBorder="1" applyAlignment="1">
      <alignment horizontal="center" vertical="center"/>
    </xf>
    <xf numFmtId="3" fontId="4" fillId="6" borderId="7" xfId="4" applyNumberFormat="1" applyFont="1" applyFill="1" applyBorder="1" applyAlignment="1">
      <alignment horizontal="center" vertical="center" wrapText="1"/>
    </xf>
    <xf numFmtId="0" fontId="11" fillId="6" borderId="7" xfId="0" applyFont="1" applyFill="1" applyBorder="1" applyAlignment="1">
      <alignment vertical="center" wrapText="1"/>
    </xf>
    <xf numFmtId="43" fontId="11" fillId="6" borderId="7" xfId="1" applyFont="1" applyFill="1" applyBorder="1" applyAlignment="1">
      <alignment vertical="center" wrapText="1"/>
    </xf>
    <xf numFmtId="4" fontId="11" fillId="6" borderId="7" xfId="0" applyNumberFormat="1" applyFont="1" applyFill="1" applyBorder="1" applyAlignment="1">
      <alignment horizontal="center" vertical="center" wrapText="1"/>
    </xf>
    <xf numFmtId="43" fontId="11" fillId="6" borderId="7" xfId="1" applyFont="1" applyFill="1" applyBorder="1" applyAlignment="1">
      <alignment vertical="center"/>
    </xf>
    <xf numFmtId="165" fontId="11" fillId="6" borderId="7" xfId="3" applyFont="1" applyFill="1" applyBorder="1" applyAlignment="1">
      <alignment vertical="center" wrapText="1"/>
    </xf>
    <xf numFmtId="0" fontId="10" fillId="6" borderId="7" xfId="0" applyFont="1" applyFill="1" applyBorder="1" applyAlignment="1">
      <alignment vertical="center" wrapText="1"/>
    </xf>
    <xf numFmtId="43" fontId="4" fillId="6" borderId="0" xfId="1" applyFont="1" applyFill="1"/>
    <xf numFmtId="0" fontId="6" fillId="6" borderId="7" xfId="0" applyFont="1" applyFill="1" applyBorder="1" applyAlignment="1">
      <alignment wrapText="1"/>
    </xf>
    <xf numFmtId="43" fontId="6" fillId="6" borderId="7" xfId="1" applyFont="1" applyFill="1" applyBorder="1"/>
    <xf numFmtId="43" fontId="3" fillId="6" borderId="7" xfId="1" applyFont="1" applyFill="1" applyBorder="1"/>
    <xf numFmtId="0" fontId="3" fillId="6" borderId="7" xfId="0" applyFont="1" applyFill="1" applyBorder="1"/>
    <xf numFmtId="0" fontId="6" fillId="7" borderId="0" xfId="0" applyFont="1" applyFill="1"/>
    <xf numFmtId="0" fontId="3" fillId="7" borderId="7" xfId="2" applyFont="1" applyFill="1" applyBorder="1" applyAlignment="1">
      <alignment horizontal="center" vertical="center"/>
    </xf>
    <xf numFmtId="0" fontId="3" fillId="7" borderId="7" xfId="2" applyFont="1" applyFill="1" applyBorder="1" applyAlignment="1">
      <alignment vertical="center"/>
    </xf>
    <xf numFmtId="43" fontId="3" fillId="7" borderId="7" xfId="1" applyFont="1" applyFill="1" applyBorder="1" applyAlignment="1">
      <alignment vertical="center"/>
    </xf>
    <xf numFmtId="4" fontId="3" fillId="7" borderId="7" xfId="2" applyNumberFormat="1" applyFont="1" applyFill="1" applyBorder="1" applyAlignment="1">
      <alignment vertical="center"/>
    </xf>
    <xf numFmtId="0" fontId="3" fillId="0" borderId="0" xfId="0" applyFont="1" applyAlignment="1">
      <alignment horizontal="center"/>
    </xf>
    <xf numFmtId="43" fontId="3" fillId="0" borderId="0" xfId="1" applyFont="1"/>
    <xf numFmtId="43" fontId="0" fillId="0" borderId="0" xfId="0" applyNumberFormat="1"/>
    <xf numFmtId="43" fontId="5" fillId="4" borderId="0" xfId="0" applyNumberFormat="1" applyFont="1" applyFill="1" applyAlignment="1">
      <alignment vertical="center"/>
    </xf>
    <xf numFmtId="0" fontId="3" fillId="5" borderId="7" xfId="0" applyFont="1" applyFill="1" applyBorder="1" applyAlignment="1">
      <alignment vertical="center"/>
    </xf>
    <xf numFmtId="166" fontId="4" fillId="5" borderId="7" xfId="1" applyNumberFormat="1" applyFont="1" applyFill="1" applyBorder="1" applyAlignment="1">
      <alignment horizontal="center" vertical="center" wrapText="1"/>
    </xf>
    <xf numFmtId="43" fontId="4" fillId="5" borderId="7" xfId="1" applyFont="1" applyFill="1" applyBorder="1" applyAlignment="1">
      <alignment vertical="center" wrapText="1"/>
    </xf>
    <xf numFmtId="0" fontId="3" fillId="6" borderId="0" xfId="0" applyFont="1" applyFill="1" applyAlignment="1">
      <alignment horizontal="center" vertical="center" wrapText="1"/>
    </xf>
    <xf numFmtId="0" fontId="6" fillId="6" borderId="7" xfId="0" applyFont="1" applyFill="1" applyBorder="1" applyAlignment="1">
      <alignment horizontal="center" vertical="center" wrapText="1"/>
    </xf>
    <xf numFmtId="2" fontId="3" fillId="8" borderId="7" xfId="0" applyNumberFormat="1" applyFont="1" applyFill="1" applyBorder="1" applyAlignment="1">
      <alignment horizontal="center" vertical="center"/>
    </xf>
    <xf numFmtId="0" fontId="4" fillId="8" borderId="7" xfId="0" applyFont="1" applyFill="1" applyBorder="1" applyAlignment="1">
      <alignment vertical="center" wrapText="1"/>
    </xf>
    <xf numFmtId="0" fontId="3" fillId="8" borderId="7" xfId="0" applyFont="1" applyFill="1" applyBorder="1" applyAlignment="1">
      <alignment vertical="center" wrapText="1"/>
    </xf>
    <xf numFmtId="43" fontId="3" fillId="8" borderId="7" xfId="1" applyFont="1" applyFill="1" applyBorder="1" applyAlignment="1">
      <alignment vertical="center"/>
    </xf>
    <xf numFmtId="0" fontId="3" fillId="8" borderId="7" xfId="0" applyFont="1" applyFill="1" applyBorder="1" applyAlignment="1">
      <alignment horizontal="center" vertical="center" wrapText="1"/>
    </xf>
    <xf numFmtId="4" fontId="0" fillId="0" borderId="0" xfId="0" applyNumberFormat="1"/>
    <xf numFmtId="43" fontId="0" fillId="0" borderId="0" xfId="1" applyFont="1"/>
    <xf numFmtId="0" fontId="6" fillId="6" borderId="7" xfId="0" applyFont="1" applyFill="1" applyBorder="1" applyAlignment="1">
      <alignment horizontal="center" vertical="center"/>
    </xf>
    <xf numFmtId="43" fontId="10" fillId="6" borderId="7" xfId="1" applyFont="1" applyFill="1" applyBorder="1" applyAlignment="1">
      <alignment vertical="center"/>
    </xf>
    <xf numFmtId="43" fontId="10" fillId="6" borderId="0" xfId="1" applyFont="1" applyFill="1" applyBorder="1" applyAlignment="1">
      <alignment vertical="center"/>
    </xf>
    <xf numFmtId="165" fontId="10" fillId="6" borderId="7" xfId="3" applyFont="1" applyFill="1" applyBorder="1" applyAlignment="1">
      <alignment vertical="center"/>
    </xf>
    <xf numFmtId="0" fontId="6" fillId="4" borderId="7" xfId="0" applyFont="1" applyFill="1" applyBorder="1" applyAlignment="1">
      <alignment horizontal="center" vertical="center"/>
    </xf>
    <xf numFmtId="0" fontId="7" fillId="4" borderId="7" xfId="0" applyFont="1" applyFill="1" applyBorder="1" applyAlignment="1">
      <alignment horizontal="center" vertical="center"/>
    </xf>
    <xf numFmtId="43" fontId="3" fillId="8" borderId="7" xfId="1" applyFont="1" applyFill="1" applyBorder="1" applyAlignment="1">
      <alignment horizontal="center" vertical="center"/>
    </xf>
    <xf numFmtId="17" fontId="4" fillId="5" borderId="7" xfId="0" applyNumberFormat="1"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43" fontId="11" fillId="6" borderId="7" xfId="1" applyFont="1" applyFill="1" applyBorder="1" applyAlignment="1">
      <alignment horizontal="center" vertical="center"/>
    </xf>
    <xf numFmtId="0" fontId="4" fillId="5" borderId="7" xfId="0" applyFont="1" applyFill="1" applyBorder="1" applyAlignment="1">
      <alignment horizontal="center" vertical="center"/>
    </xf>
    <xf numFmtId="2" fontId="4" fillId="6" borderId="7" xfId="0" applyNumberFormat="1" applyFont="1" applyFill="1" applyBorder="1" applyAlignment="1">
      <alignment horizontal="center" vertical="center"/>
    </xf>
    <xf numFmtId="164" fontId="3" fillId="4" borderId="7" xfId="0" applyNumberFormat="1" applyFont="1" applyFill="1" applyBorder="1" applyAlignment="1">
      <alignment horizontal="center" vertical="center"/>
    </xf>
    <xf numFmtId="0" fontId="3" fillId="4" borderId="7" xfId="0" applyFont="1" applyFill="1" applyBorder="1" applyAlignment="1">
      <alignment vertical="center" wrapText="1"/>
    </xf>
    <xf numFmtId="43" fontId="4" fillId="4" borderId="7" xfId="0" applyNumberFormat="1" applyFont="1" applyFill="1" applyBorder="1" applyAlignment="1">
      <alignment horizontal="center" vertical="center" wrapText="1"/>
    </xf>
    <xf numFmtId="43" fontId="6" fillId="4" borderId="7" xfId="1" applyFont="1" applyFill="1" applyBorder="1" applyAlignment="1">
      <alignment horizontal="center"/>
    </xf>
    <xf numFmtId="3" fontId="7" fillId="4" borderId="7" xfId="0" applyNumberFormat="1" applyFont="1" applyFill="1" applyBorder="1" applyAlignment="1">
      <alignment horizontal="center" wrapText="1"/>
    </xf>
    <xf numFmtId="0" fontId="3" fillId="0" borderId="0" xfId="0" applyFont="1" applyAlignment="1">
      <alignment wrapText="1"/>
    </xf>
    <xf numFmtId="0" fontId="12" fillId="6" borderId="7" xfId="0" applyFont="1" applyFill="1" applyBorder="1" applyAlignment="1">
      <alignment vertical="center" wrapText="1"/>
    </xf>
    <xf numFmtId="43" fontId="3" fillId="6" borderId="0" xfId="1" applyFont="1" applyFill="1" applyBorder="1"/>
    <xf numFmtId="4" fontId="4" fillId="6" borderId="7" xfId="0" applyNumberFormat="1" applyFont="1" applyFill="1" applyBorder="1"/>
    <xf numFmtId="0" fontId="4" fillId="4" borderId="7"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6" borderId="7" xfId="0" applyFont="1" applyFill="1" applyBorder="1" applyAlignment="1">
      <alignment horizontal="left" vertical="center" wrapText="1"/>
    </xf>
    <xf numFmtId="0" fontId="6" fillId="6" borderId="7" xfId="0" applyFont="1" applyFill="1" applyBorder="1" applyAlignment="1">
      <alignment horizontal="left"/>
    </xf>
    <xf numFmtId="0" fontId="13" fillId="0" borderId="0" xfId="0" applyFont="1"/>
    <xf numFmtId="0" fontId="3" fillId="5" borderId="7" xfId="0" applyFont="1" applyFill="1" applyBorder="1" applyAlignment="1">
      <alignment horizontal="center" vertical="center"/>
    </xf>
    <xf numFmtId="2" fontId="13" fillId="9" borderId="7" xfId="0" applyNumberFormat="1" applyFont="1" applyFill="1" applyBorder="1" applyAlignment="1">
      <alignment horizontal="center" vertical="center"/>
    </xf>
    <xf numFmtId="0" fontId="13" fillId="9" borderId="7" xfId="0" applyFont="1" applyFill="1" applyBorder="1" applyAlignment="1">
      <alignment vertical="center" wrapText="1"/>
    </xf>
    <xf numFmtId="43" fontId="13" fillId="9" borderId="7" xfId="1" applyFont="1" applyFill="1" applyBorder="1" applyAlignment="1">
      <alignment vertical="center"/>
    </xf>
    <xf numFmtId="0" fontId="6" fillId="9" borderId="7" xfId="0" applyFont="1" applyFill="1" applyBorder="1" applyAlignment="1">
      <alignment horizontal="center" vertical="center"/>
    </xf>
    <xf numFmtId="43" fontId="6" fillId="9" borderId="7" xfId="1" applyFont="1" applyFill="1" applyBorder="1" applyAlignment="1">
      <alignment vertical="center"/>
    </xf>
    <xf numFmtId="165" fontId="6" fillId="9" borderId="7" xfId="3" applyFont="1" applyFill="1" applyBorder="1" applyAlignment="1">
      <alignment vertical="center"/>
    </xf>
    <xf numFmtId="0" fontId="6" fillId="9" borderId="7" xfId="0" applyFont="1" applyFill="1" applyBorder="1" applyAlignment="1">
      <alignment horizontal="center" vertical="center" wrapText="1"/>
    </xf>
    <xf numFmtId="0" fontId="3" fillId="9" borderId="7" xfId="0" applyFont="1" applyFill="1" applyBorder="1" applyAlignment="1">
      <alignment vertical="center"/>
    </xf>
    <xf numFmtId="43" fontId="3" fillId="9" borderId="7" xfId="1" applyFont="1" applyFill="1" applyBorder="1" applyAlignment="1">
      <alignment vertical="center" wrapText="1"/>
    </xf>
    <xf numFmtId="43" fontId="3" fillId="9" borderId="7" xfId="1" applyFont="1" applyFill="1" applyBorder="1" applyAlignment="1">
      <alignment horizontal="center" vertical="center" wrapText="1"/>
    </xf>
    <xf numFmtId="4" fontId="3" fillId="9" borderId="7" xfId="0" applyNumberFormat="1" applyFont="1" applyFill="1" applyBorder="1" applyAlignment="1">
      <alignment vertical="center" wrapText="1"/>
    </xf>
    <xf numFmtId="0" fontId="3" fillId="5" borderId="7" xfId="0" applyFont="1" applyFill="1" applyBorder="1" applyAlignment="1">
      <alignment vertical="center" wrapText="1"/>
    </xf>
    <xf numFmtId="0" fontId="3" fillId="6" borderId="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4" borderId="7" xfId="0" applyFont="1" applyFill="1" applyBorder="1" applyAlignment="1">
      <alignment horizontal="center" vertical="center" wrapText="1"/>
    </xf>
  </cellXfs>
  <cellStyles count="5">
    <cellStyle name="Comma" xfId="1" builtinId="3"/>
    <cellStyle name="Comma 2" xfId="3" xr:uid="{00000000-0005-0000-0000-000001000000}"/>
    <cellStyle name="Normal" xfId="0" builtinId="0"/>
    <cellStyle name="Normal 2" xfId="4" xr:uid="{00000000-0005-0000-0000-000003000000}"/>
    <cellStyle name="Total" xfId="2" builtinId="25"/>
  </cellStyles>
  <dxfs count="0"/>
  <tableStyles count="0" defaultTableStyle="TableStyleMedium2" defaultPivotStyle="PivotStyleLight16"/>
  <colors>
    <mruColors>
      <color rgb="FF0D0D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13" Type="http://schemas.openxmlformats.org/officeDocument/2006/relationships/image" Target="../media/image1010.png"/><Relationship Id="rId3" Type="http://schemas.openxmlformats.org/officeDocument/2006/relationships/image" Target="../media/image10.png"/><Relationship Id="rId7" Type="http://schemas.openxmlformats.org/officeDocument/2006/relationships/image" Target="../media/image101.png"/><Relationship Id="rId12" Type="http://schemas.openxmlformats.org/officeDocument/2006/relationships/customXml" Target="../ink/ink6.xml"/><Relationship Id="rId1" Type="http://schemas.openxmlformats.org/officeDocument/2006/relationships/customXml" Target="../ink/ink1.xml"/><Relationship Id="rId6" Type="http://schemas.openxmlformats.org/officeDocument/2006/relationships/customXml" Target="../ink/ink3.xml"/><Relationship Id="rId11" Type="http://schemas.openxmlformats.org/officeDocument/2006/relationships/image" Target="../media/image1000.png"/><Relationship Id="rId5" Type="http://schemas.openxmlformats.org/officeDocument/2006/relationships/image" Target="../media/image100.png"/><Relationship Id="rId10" Type="http://schemas.openxmlformats.org/officeDocument/2006/relationships/customXml" Target="../ink/ink5.xml"/><Relationship Id="rId4" Type="http://schemas.openxmlformats.org/officeDocument/2006/relationships/customXml" Target="../ink/ink2.xml"/><Relationship Id="rId9"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1"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oneCellAnchor>
    <xdr:from>
      <xdr:col>5</xdr:col>
      <xdr:colOff>19020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987645EF-EE1B-40D1-9BC9-2FAC9835461F}"/>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26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Ink 2">
              <a:extLst>
                <a:ext uri="{FF2B5EF4-FFF2-40B4-BE49-F238E27FC236}">
                  <a16:creationId xmlns:a16="http://schemas.microsoft.com/office/drawing/2014/main" id="{5B07F963-05A7-413E-9A56-0DE4DD15A4B2}"/>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5"/>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67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k 3">
              <a:extLst>
                <a:ext uri="{FF2B5EF4-FFF2-40B4-BE49-F238E27FC236}">
                  <a16:creationId xmlns:a16="http://schemas.microsoft.com/office/drawing/2014/main" id="{240B1429-B009-483E-AF74-AB40A64CB325}"/>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7"/>
            <a:stretch>
              <a:fillRect/>
            </a:stretch>
          </xdr:blipFill>
          <xdr:spPr>
            <a:xfrm>
              <a:off x="9527760" y="4662240"/>
              <a:ext cx="18000" cy="18000"/>
            </a:xfrm>
            <a:prstGeom prst="rect">
              <a:avLst/>
            </a:prstGeom>
          </xdr:spPr>
        </xdr:pic>
      </mc:Fallback>
    </mc:AlternateContent>
    <xdr:clientData/>
  </xdr:oneCellAnchor>
  <xdr:oneCellAnchor>
    <xdr:from>
      <xdr:col>3</xdr:col>
      <xdr:colOff>19020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F6B508BF-15C0-42D6-9107-C15CA19C9971}"/>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twoCellAnchor editAs="oneCell">
    <xdr:from>
      <xdr:col>0</xdr:col>
      <xdr:colOff>266700</xdr:colOff>
      <xdr:row>1</xdr:row>
      <xdr:rowOff>133350</xdr:rowOff>
    </xdr:from>
    <xdr:to>
      <xdr:col>2</xdr:col>
      <xdr:colOff>1695450</xdr:colOff>
      <xdr:row>1</xdr:row>
      <xdr:rowOff>1762125</xdr:rowOff>
    </xdr:to>
    <xdr:pic>
      <xdr:nvPicPr>
        <xdr:cNvPr id="8" name="Picture 7" descr="Home | Nigeria Extractive Industries ...">
          <a:extLst>
            <a:ext uri="{FF2B5EF4-FFF2-40B4-BE49-F238E27FC236}">
              <a16:creationId xmlns:a16="http://schemas.microsoft.com/office/drawing/2014/main" id="{28835AD3-D589-4E90-988D-8AE268542A8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6700" y="133350"/>
          <a:ext cx="4581525"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1724026</xdr:colOff>
      <xdr:row>1</xdr:row>
      <xdr:rowOff>142875</xdr:rowOff>
    </xdr:from>
    <xdr:to>
      <xdr:col>9</xdr:col>
      <xdr:colOff>1343026</xdr:colOff>
      <xdr:row>1</xdr:row>
      <xdr:rowOff>1771650</xdr:rowOff>
    </xdr:to>
    <xdr:pic>
      <xdr:nvPicPr>
        <xdr:cNvPr id="9" name="Picture 8" descr="Home | Nigeria Extractive Industries ...">
          <a:extLst>
            <a:ext uri="{FF2B5EF4-FFF2-40B4-BE49-F238E27FC236}">
              <a16:creationId xmlns:a16="http://schemas.microsoft.com/office/drawing/2014/main" id="{C2BE9B8E-B763-4E71-A485-9DED3C6A08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716376" y="142875"/>
          <a:ext cx="3981450"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19020</xdr:colOff>
      <xdr:row>40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3FDA725A-4AD5-49E4-9DC1-444EFF2BE27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1"/>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67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CB2E9AEC-B563-457F-86B7-30A4BB5F38D0}"/>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3"/>
            <a:stretch>
              <a:fillRect/>
            </a:stretch>
          </xdr:blipFill>
          <xdr:spPr>
            <a:xfrm>
              <a:off x="9527760" y="466224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3</xdr:col>
      <xdr:colOff>19020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BF82B1F8-A2E4-4B2A-9465-7807F0E1E78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7"/>
    </inkml:context>
    <inkml:brush xml:id="br0">
      <inkml:brushProperty name="width" value="0.05" units="cm"/>
      <inkml:brushProperty name="height" value="0.05" units="cm"/>
    </inkml:brush>
  </inkml:definitions>
  <inkml:trace contextRef="#ctx0" brushRef="#br0">1 0 7024 0 0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9"/>
    </inkml:context>
    <inkml:brush xml:id="br0">
      <inkml:brushProperty name="width" value="0.05" units="cm"/>
      <inkml:brushProperty name="height" value="0.05" units="cm"/>
    </inkml:brush>
  </inkml:definitions>
  <inkml:trace contextRef="#ctx0" brushRef="#br0">1 0 7024 0 0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0"/>
    </inkml:context>
    <inkml:brush xml:id="br0">
      <inkml:brushProperty name="width" value="0.05" units="cm"/>
      <inkml:brushProperty name="height" value="0.05" units="cm"/>
    </inkml:brush>
  </inkml:definitions>
  <inkml:trace contextRef="#ctx0" brushRef="#br0">1 0 7024 0 0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1"/>
    </inkml:context>
    <inkml:brush xml:id="br0">
      <inkml:brushProperty name="width" value="0.05" units="cm"/>
      <inkml:brushProperty name="height" value="0.05" units="cm"/>
    </inkml:brush>
  </inkml:definitions>
  <inkml:trace contextRef="#ctx0" brushRef="#br0">1 0 7024 0 0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5:51:44.786"/>
    </inkml:context>
    <inkml:brush xml:id="br0">
      <inkml:brushProperty name="width" value="0.05" units="cm"/>
      <inkml:brushProperty name="height" value="0.05" units="cm"/>
    </inkml:brush>
  </inkml:definitions>
  <inkml:trace contextRef="#ctx0" brushRef="#br0">1 0 7024 0 0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6:13:17.233"/>
    </inkml:context>
    <inkml:brush xml:id="br0">
      <inkml:brushProperty name="width" value="0.05" units="cm"/>
      <inkml:brushProperty name="height" value="0.05" units="cm"/>
    </inkml:brush>
  </inkml:definitions>
  <inkml:trace contextRef="#ctx0" brushRef="#br0">1 0 7024 0 0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3:12:52.481"/>
    </inkml:context>
    <inkml:brush xml:id="br0">
      <inkml:brushProperty name="width" value="0.05" units="cm"/>
      <inkml:brushProperty name="height" value="0.05" units="cm"/>
    </inkml:brush>
  </inkml:definitions>
  <inkml:trace contextRef="#ctx0" brushRef="#br0">1 0 7024 0 0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topLeftCell="A62" zoomScale="80" zoomScaleNormal="80" workbookViewId="0">
      <selection activeCell="F69" sqref="F69"/>
    </sheetView>
  </sheetViews>
  <sheetFormatPr defaultColWidth="9.21875" defaultRowHeight="17.399999999999999" x14ac:dyDescent="0.3"/>
  <cols>
    <col min="1" max="1" width="14" style="10" customWidth="1"/>
    <col min="2" max="2" width="32" style="83" customWidth="1"/>
    <col min="3" max="3" width="61.77734375" style="10" customWidth="1"/>
    <col min="4" max="4" width="31.5546875" style="84" customWidth="1"/>
    <col min="5" max="5" width="23.21875" style="83" bestFit="1" customWidth="1"/>
    <col min="6" max="6" width="29.77734375" style="84" customWidth="1"/>
    <col min="7" max="7" width="26.44140625" style="84" customWidth="1"/>
    <col min="8" max="8" width="30.77734375" style="10" customWidth="1"/>
    <col min="9" max="9" width="32.77734375" style="83" customWidth="1"/>
    <col min="10" max="10" width="25.21875" style="10" customWidth="1"/>
    <col min="11" max="11" width="0.21875" style="10" customWidth="1"/>
    <col min="12" max="16384" width="9.21875" style="10"/>
  </cols>
  <sheetData>
    <row r="1" spans="1:11" s="1" customFormat="1" ht="27.75" hidden="1" customHeight="1" x14ac:dyDescent="0.3">
      <c r="A1" s="140" t="s">
        <v>0</v>
      </c>
      <c r="B1" s="140"/>
      <c r="C1" s="140"/>
      <c r="D1" s="140"/>
      <c r="E1" s="140"/>
      <c r="F1" s="140"/>
      <c r="G1" s="140"/>
      <c r="H1" s="140"/>
      <c r="I1" s="140"/>
      <c r="J1" s="140"/>
    </row>
    <row r="2" spans="1:11" s="1" customFormat="1" ht="152.25" customHeight="1" thickBot="1" x14ac:dyDescent="0.35">
      <c r="A2" s="141" t="s">
        <v>136</v>
      </c>
      <c r="B2" s="141"/>
      <c r="C2" s="141"/>
      <c r="D2" s="141"/>
      <c r="E2" s="141"/>
      <c r="F2" s="141"/>
      <c r="G2" s="141"/>
      <c r="H2" s="141"/>
      <c r="I2" s="141"/>
      <c r="J2" s="141"/>
    </row>
    <row r="3" spans="1:11" s="1" customFormat="1" ht="27.75" customHeight="1" x14ac:dyDescent="0.3">
      <c r="A3" s="142"/>
      <c r="B3" s="143"/>
      <c r="C3" s="143"/>
      <c r="D3" s="143"/>
      <c r="E3" s="143"/>
      <c r="F3" s="143" t="s">
        <v>127</v>
      </c>
      <c r="G3" s="143"/>
      <c r="H3" s="143"/>
      <c r="I3" s="2"/>
      <c r="J3" s="3"/>
    </row>
    <row r="4" spans="1:11" s="1" customFormat="1" ht="54.75" customHeight="1" x14ac:dyDescent="0.3">
      <c r="A4" s="4" t="s">
        <v>1</v>
      </c>
      <c r="B4" s="6" t="s">
        <v>21</v>
      </c>
      <c r="C4" s="5" t="s">
        <v>2</v>
      </c>
      <c r="D4" s="7" t="s">
        <v>3</v>
      </c>
      <c r="E4" s="6" t="s">
        <v>4</v>
      </c>
      <c r="F4" s="7" t="s">
        <v>5</v>
      </c>
      <c r="G4" s="7" t="s">
        <v>6</v>
      </c>
      <c r="H4" s="5" t="s">
        <v>128</v>
      </c>
      <c r="I4" s="6" t="s">
        <v>31</v>
      </c>
      <c r="J4" s="5" t="s">
        <v>92</v>
      </c>
    </row>
    <row r="5" spans="1:11" ht="27" customHeight="1" x14ac:dyDescent="0.3">
      <c r="A5" s="8"/>
      <c r="B5" s="9"/>
      <c r="C5" s="144"/>
      <c r="D5" s="145"/>
      <c r="E5" s="145"/>
      <c r="F5" s="145"/>
      <c r="G5" s="145"/>
      <c r="H5" s="145"/>
      <c r="I5" s="145"/>
      <c r="J5" s="145"/>
    </row>
    <row r="6" spans="1:11" ht="40.200000000000003" customHeight="1" x14ac:dyDescent="0.3">
      <c r="A6" s="146" t="s">
        <v>7</v>
      </c>
      <c r="B6" s="111">
        <v>1</v>
      </c>
      <c r="C6" s="112" t="s">
        <v>35</v>
      </c>
      <c r="D6" s="86"/>
      <c r="E6" s="13"/>
      <c r="F6" s="86"/>
      <c r="G6" s="12"/>
      <c r="H6" s="12"/>
      <c r="I6" s="14"/>
      <c r="J6" s="15"/>
      <c r="K6" s="16"/>
    </row>
    <row r="7" spans="1:11" ht="49.2" customHeight="1" x14ac:dyDescent="0.3">
      <c r="A7" s="146"/>
      <c r="B7" s="17">
        <v>1.01</v>
      </c>
      <c r="C7" s="21" t="s">
        <v>126</v>
      </c>
      <c r="D7" s="22">
        <v>191000000</v>
      </c>
      <c r="E7" s="28" t="s">
        <v>9</v>
      </c>
      <c r="F7" s="22"/>
      <c r="G7" s="22">
        <v>191000000</v>
      </c>
      <c r="H7" s="21"/>
      <c r="I7" s="19" t="s">
        <v>58</v>
      </c>
      <c r="J7" s="21" t="s">
        <v>125</v>
      </c>
      <c r="K7" s="16"/>
    </row>
    <row r="8" spans="1:11" ht="39.6" customHeight="1" x14ac:dyDescent="0.3">
      <c r="A8" s="146"/>
      <c r="B8" s="17">
        <v>1.02</v>
      </c>
      <c r="C8" s="15" t="s">
        <v>37</v>
      </c>
      <c r="D8" s="114"/>
      <c r="E8" s="103" t="s">
        <v>10</v>
      </c>
      <c r="F8" s="114"/>
      <c r="G8" s="20"/>
      <c r="H8" s="15"/>
      <c r="I8" s="19" t="s">
        <v>58</v>
      </c>
      <c r="J8" s="15" t="s">
        <v>22</v>
      </c>
      <c r="K8" s="16"/>
    </row>
    <row r="9" spans="1:11" ht="34.799999999999997" customHeight="1" x14ac:dyDescent="0.3">
      <c r="A9" s="146"/>
      <c r="B9" s="17">
        <v>1.03</v>
      </c>
      <c r="C9" s="15" t="s">
        <v>36</v>
      </c>
      <c r="D9" s="114"/>
      <c r="E9" s="103" t="s">
        <v>76</v>
      </c>
      <c r="F9" s="114"/>
      <c r="G9" s="20"/>
      <c r="H9" s="15"/>
      <c r="I9" s="19" t="s">
        <v>58</v>
      </c>
      <c r="J9" s="15" t="s">
        <v>93</v>
      </c>
      <c r="K9" s="16"/>
    </row>
    <row r="10" spans="1:11" ht="36.6" customHeight="1" x14ac:dyDescent="0.3">
      <c r="A10" s="146"/>
      <c r="B10" s="17">
        <v>1.04</v>
      </c>
      <c r="C10" s="15" t="s">
        <v>79</v>
      </c>
      <c r="D10" s="114">
        <v>73668000</v>
      </c>
      <c r="E10" s="103" t="s">
        <v>77</v>
      </c>
      <c r="F10" s="114">
        <v>73668000</v>
      </c>
      <c r="G10" s="20"/>
      <c r="H10" s="15"/>
      <c r="I10" s="19" t="s">
        <v>58</v>
      </c>
      <c r="J10" s="15" t="s">
        <v>93</v>
      </c>
      <c r="K10" s="16"/>
    </row>
    <row r="11" spans="1:11" ht="40.200000000000003" customHeight="1" x14ac:dyDescent="0.3">
      <c r="A11" s="146"/>
      <c r="B11" s="17">
        <v>1.05</v>
      </c>
      <c r="C11" s="15" t="s">
        <v>45</v>
      </c>
      <c r="D11" s="114">
        <v>73668000</v>
      </c>
      <c r="E11" s="103" t="s">
        <v>78</v>
      </c>
      <c r="F11" s="114">
        <v>73668000</v>
      </c>
      <c r="G11" s="20"/>
      <c r="H11" s="15"/>
      <c r="I11" s="19" t="s">
        <v>59</v>
      </c>
      <c r="J11" s="15" t="s">
        <v>93</v>
      </c>
      <c r="K11" s="16"/>
    </row>
    <row r="12" spans="1:11" ht="53.4" customHeight="1" x14ac:dyDescent="0.3">
      <c r="A12" s="146"/>
      <c r="B12" s="17">
        <v>1.06</v>
      </c>
      <c r="C12" s="15" t="s">
        <v>38</v>
      </c>
      <c r="D12" s="20">
        <v>136860850</v>
      </c>
      <c r="E12" s="28" t="s">
        <v>11</v>
      </c>
      <c r="F12" s="20">
        <v>136860850</v>
      </c>
      <c r="G12" s="18"/>
      <c r="H12" s="15"/>
      <c r="I12" s="19" t="s">
        <v>59</v>
      </c>
      <c r="J12" s="15" t="s">
        <v>93</v>
      </c>
      <c r="K12" s="16"/>
    </row>
    <row r="13" spans="1:11" ht="28.8" customHeight="1" x14ac:dyDescent="0.3">
      <c r="A13" s="146"/>
      <c r="B13" s="17">
        <f t="shared" ref="B13:B20" si="0">B12+0.01</f>
        <v>1.07</v>
      </c>
      <c r="C13" s="23" t="s">
        <v>39</v>
      </c>
      <c r="D13" s="24"/>
      <c r="E13" s="104" t="s">
        <v>13</v>
      </c>
      <c r="F13" s="24"/>
      <c r="G13" s="25"/>
      <c r="H13" s="115"/>
      <c r="I13" s="19" t="s">
        <v>58</v>
      </c>
      <c r="J13" s="23" t="s">
        <v>94</v>
      </c>
      <c r="K13" s="16"/>
    </row>
    <row r="14" spans="1:11" ht="48.75" customHeight="1" x14ac:dyDescent="0.3">
      <c r="A14" s="146"/>
      <c r="B14" s="17">
        <f t="shared" si="0"/>
        <v>1.08</v>
      </c>
      <c r="C14" s="26" t="s">
        <v>32</v>
      </c>
      <c r="D14" s="27">
        <v>94478895.700000003</v>
      </c>
      <c r="E14" s="28" t="s">
        <v>10</v>
      </c>
      <c r="F14" s="27">
        <v>94478895.700000003</v>
      </c>
      <c r="G14" s="27"/>
      <c r="H14" s="29"/>
      <c r="I14" s="28" t="s">
        <v>14</v>
      </c>
      <c r="J14" s="26" t="s">
        <v>95</v>
      </c>
    </row>
    <row r="15" spans="1:11" ht="48.75" customHeight="1" x14ac:dyDescent="0.3">
      <c r="A15" s="146"/>
      <c r="B15" s="17">
        <f t="shared" si="0"/>
        <v>1.0900000000000001</v>
      </c>
      <c r="C15" s="26" t="s">
        <v>40</v>
      </c>
      <c r="D15" s="27"/>
      <c r="E15" s="28" t="s">
        <v>10</v>
      </c>
      <c r="F15" s="27"/>
      <c r="G15" s="27"/>
      <c r="H15" s="29"/>
      <c r="I15" s="28" t="s">
        <v>14</v>
      </c>
      <c r="J15" s="26" t="s">
        <v>96</v>
      </c>
    </row>
    <row r="16" spans="1:11" ht="47.4" customHeight="1" x14ac:dyDescent="0.3">
      <c r="A16" s="146"/>
      <c r="B16" s="17">
        <f t="shared" si="0"/>
        <v>1.1000000000000001</v>
      </c>
      <c r="C16" s="26" t="s">
        <v>41</v>
      </c>
      <c r="D16" s="27"/>
      <c r="E16" s="28" t="s">
        <v>10</v>
      </c>
      <c r="F16" s="27"/>
      <c r="G16" s="30"/>
      <c r="H16" s="29"/>
      <c r="I16" s="113" t="s">
        <v>14</v>
      </c>
      <c r="J16" s="120" t="s">
        <v>97</v>
      </c>
    </row>
    <row r="17" spans="1:10" ht="59.25" customHeight="1" x14ac:dyDescent="0.3">
      <c r="A17" s="146"/>
      <c r="B17" s="17">
        <f>B16+0.01</f>
        <v>1.1100000000000001</v>
      </c>
      <c r="C17" s="26" t="s">
        <v>42</v>
      </c>
      <c r="D17" s="27"/>
      <c r="E17" s="28" t="s">
        <v>10</v>
      </c>
      <c r="F17" s="27"/>
      <c r="G17" s="32"/>
      <c r="H17" s="29"/>
      <c r="I17" s="31" t="s">
        <v>14</v>
      </c>
      <c r="J17" s="120" t="s">
        <v>98</v>
      </c>
    </row>
    <row r="18" spans="1:10" ht="59.25" customHeight="1" x14ac:dyDescent="0.3">
      <c r="A18" s="146"/>
      <c r="B18" s="17">
        <v>1.1299999999999999</v>
      </c>
      <c r="C18" s="26" t="s">
        <v>43</v>
      </c>
      <c r="D18" s="27"/>
      <c r="E18" s="28" t="s">
        <v>10</v>
      </c>
      <c r="F18" s="27"/>
      <c r="G18" s="32"/>
      <c r="H18" s="29"/>
      <c r="I18" s="31" t="s">
        <v>14</v>
      </c>
      <c r="J18" s="120" t="s">
        <v>98</v>
      </c>
    </row>
    <row r="19" spans="1:10" ht="48.75" customHeight="1" x14ac:dyDescent="0.3">
      <c r="A19" s="146"/>
      <c r="B19" s="17">
        <v>1.1399999999999999</v>
      </c>
      <c r="C19" s="26" t="s">
        <v>15</v>
      </c>
      <c r="D19" s="27"/>
      <c r="E19" s="33" t="s">
        <v>10</v>
      </c>
      <c r="F19" s="27"/>
      <c r="G19" s="34"/>
      <c r="H19" s="29"/>
      <c r="I19" s="31" t="s">
        <v>14</v>
      </c>
      <c r="J19" s="120" t="s">
        <v>99</v>
      </c>
    </row>
    <row r="20" spans="1:10" ht="59.25" customHeight="1" x14ac:dyDescent="0.3">
      <c r="A20" s="146"/>
      <c r="B20" s="17">
        <f t="shared" si="0"/>
        <v>1.1499999999999999</v>
      </c>
      <c r="C20" s="26" t="s">
        <v>44</v>
      </c>
      <c r="D20" s="34"/>
      <c r="E20" s="33" t="s">
        <v>132</v>
      </c>
      <c r="F20" s="34"/>
      <c r="G20" s="30"/>
      <c r="H20" s="29"/>
      <c r="I20" s="31" t="s">
        <v>14</v>
      </c>
      <c r="J20" s="26" t="s">
        <v>99</v>
      </c>
    </row>
    <row r="21" spans="1:10" ht="48.6" customHeight="1" x14ac:dyDescent="0.3">
      <c r="A21" s="146"/>
      <c r="B21" s="17">
        <v>1.1599999999999999</v>
      </c>
      <c r="C21" s="26" t="s">
        <v>60</v>
      </c>
      <c r="D21" s="27"/>
      <c r="E21" s="35" t="s">
        <v>11</v>
      </c>
      <c r="F21" s="27"/>
      <c r="G21" s="27"/>
      <c r="H21" s="36"/>
      <c r="I21" s="31" t="s">
        <v>14</v>
      </c>
      <c r="J21" s="26" t="s">
        <v>16</v>
      </c>
    </row>
    <row r="22" spans="1:10" ht="48.75" customHeight="1" x14ac:dyDescent="0.3">
      <c r="A22" s="146"/>
      <c r="B22" s="92"/>
      <c r="C22" s="94"/>
      <c r="D22" s="95">
        <f>SUM(D7:D21)</f>
        <v>569675745.70000005</v>
      </c>
      <c r="E22" s="105"/>
      <c r="F22" s="95">
        <f>SUM(F7:F21)</f>
        <v>378675745.69999999</v>
      </c>
      <c r="G22" s="95"/>
      <c r="H22" s="95"/>
      <c r="I22" s="96"/>
      <c r="J22" s="93"/>
    </row>
    <row r="23" spans="1:10" ht="48.75" customHeight="1" x14ac:dyDescent="0.3">
      <c r="A23" s="146"/>
      <c r="B23" s="17">
        <v>2</v>
      </c>
      <c r="C23" s="112" t="s">
        <v>143</v>
      </c>
      <c r="D23" s="12"/>
      <c r="E23" s="28"/>
      <c r="F23" s="12"/>
      <c r="G23" s="27"/>
      <c r="H23" s="29"/>
      <c r="I23" s="31"/>
      <c r="J23" s="26"/>
    </row>
    <row r="24" spans="1:10" ht="67.2" customHeight="1" x14ac:dyDescent="0.3">
      <c r="A24" s="146"/>
      <c r="B24" s="17">
        <f>B23+0.01</f>
        <v>2.0099999999999998</v>
      </c>
      <c r="C24" s="26" t="s">
        <v>80</v>
      </c>
      <c r="D24" s="27">
        <v>105000000</v>
      </c>
      <c r="E24" s="28" t="s">
        <v>10</v>
      </c>
      <c r="F24" s="27">
        <v>105000000</v>
      </c>
      <c r="G24" s="27"/>
      <c r="H24" s="27"/>
      <c r="I24" s="31" t="s">
        <v>61</v>
      </c>
      <c r="J24" s="120" t="s">
        <v>100</v>
      </c>
    </row>
    <row r="25" spans="1:10" ht="49.2" customHeight="1" x14ac:dyDescent="0.3">
      <c r="A25" s="146"/>
      <c r="B25" s="17">
        <f>B24+0.01</f>
        <v>2.0199999999999996</v>
      </c>
      <c r="C25" s="26" t="s">
        <v>139</v>
      </c>
      <c r="D25" s="34">
        <v>45069491.829999998</v>
      </c>
      <c r="E25" s="28" t="s">
        <v>10</v>
      </c>
      <c r="F25" s="27">
        <f>D25</f>
        <v>45069491.829999998</v>
      </c>
      <c r="G25" s="34"/>
      <c r="H25" s="27"/>
      <c r="I25" s="31" t="s">
        <v>61</v>
      </c>
      <c r="J25" s="120" t="s">
        <v>100</v>
      </c>
    </row>
    <row r="26" spans="1:10" ht="50.4" customHeight="1" x14ac:dyDescent="0.3">
      <c r="A26" s="146"/>
      <c r="B26" s="17">
        <v>2.0299999999999998</v>
      </c>
      <c r="C26" s="26" t="s">
        <v>140</v>
      </c>
      <c r="D26" s="34">
        <v>57734920</v>
      </c>
      <c r="E26" s="34" t="s">
        <v>19</v>
      </c>
      <c r="F26" s="27">
        <v>57734920</v>
      </c>
      <c r="G26" s="34"/>
      <c r="H26" s="27"/>
      <c r="I26" s="31" t="s">
        <v>138</v>
      </c>
      <c r="J26" s="120" t="s">
        <v>101</v>
      </c>
    </row>
    <row r="27" spans="1:10" ht="42.6" customHeight="1" x14ac:dyDescent="0.3">
      <c r="A27" s="146"/>
      <c r="B27" s="17">
        <v>2.04</v>
      </c>
      <c r="C27" s="26" t="s">
        <v>27</v>
      </c>
      <c r="D27" s="39">
        <v>10000000</v>
      </c>
      <c r="E27" s="28" t="s">
        <v>8</v>
      </c>
      <c r="F27" s="39">
        <v>10000000</v>
      </c>
      <c r="G27" s="27"/>
      <c r="H27" s="40"/>
      <c r="I27" s="31" t="s">
        <v>62</v>
      </c>
      <c r="J27" s="26" t="s">
        <v>12</v>
      </c>
    </row>
    <row r="28" spans="1:10" ht="44.4" customHeight="1" x14ac:dyDescent="0.3">
      <c r="A28" s="146"/>
      <c r="B28" s="17">
        <v>2.0499999999999998</v>
      </c>
      <c r="C28" s="26" t="s">
        <v>33</v>
      </c>
      <c r="D28" s="27">
        <v>10000000</v>
      </c>
      <c r="E28" s="41" t="s">
        <v>17</v>
      </c>
      <c r="F28" s="27">
        <v>10000000</v>
      </c>
      <c r="G28" s="27"/>
      <c r="H28" s="29"/>
      <c r="I28" s="31" t="s">
        <v>63</v>
      </c>
      <c r="J28" s="26" t="s">
        <v>101</v>
      </c>
    </row>
    <row r="29" spans="1:10" ht="55.2" customHeight="1" x14ac:dyDescent="0.3">
      <c r="A29" s="146"/>
      <c r="B29" s="17">
        <v>2.06</v>
      </c>
      <c r="C29" s="42" t="s">
        <v>81</v>
      </c>
      <c r="D29" s="43">
        <v>5000000</v>
      </c>
      <c r="E29" s="44" t="s">
        <v>10</v>
      </c>
      <c r="F29" s="43">
        <v>5000000</v>
      </c>
      <c r="G29" s="43"/>
      <c r="H29" s="45"/>
      <c r="I29" s="46" t="s">
        <v>64</v>
      </c>
      <c r="J29" s="121" t="s">
        <v>100</v>
      </c>
    </row>
    <row r="30" spans="1:10" ht="40.200000000000003" customHeight="1" x14ac:dyDescent="0.3">
      <c r="A30" s="146"/>
      <c r="B30" s="92"/>
      <c r="C30" s="94"/>
      <c r="D30" s="95">
        <f>SUM(D24:D29)</f>
        <v>232804411.82999998</v>
      </c>
      <c r="E30" s="105"/>
      <c r="F30" s="95">
        <f>SUM(F24:F29)</f>
        <v>232804411.82999998</v>
      </c>
      <c r="G30" s="95"/>
      <c r="H30" s="95"/>
      <c r="I30" s="96"/>
      <c r="J30" s="93"/>
    </row>
    <row r="31" spans="1:10" ht="49.8" customHeight="1" x14ac:dyDescent="0.3">
      <c r="A31" s="146"/>
      <c r="B31" s="17">
        <v>3</v>
      </c>
      <c r="C31" s="112" t="s">
        <v>25</v>
      </c>
      <c r="D31" s="48"/>
      <c r="E31" s="49"/>
      <c r="F31" s="48"/>
      <c r="G31" s="37"/>
      <c r="H31" s="12"/>
      <c r="I31" s="14"/>
      <c r="J31" s="11"/>
    </row>
    <row r="32" spans="1:10" ht="45" customHeight="1" x14ac:dyDescent="0.3">
      <c r="A32" s="146"/>
      <c r="B32" s="17">
        <v>3.02</v>
      </c>
      <c r="C32" s="26" t="s">
        <v>67</v>
      </c>
      <c r="D32" s="39"/>
      <c r="E32" s="28" t="s">
        <v>10</v>
      </c>
      <c r="F32" s="27"/>
      <c r="G32" s="39"/>
      <c r="H32" s="29">
        <v>20000000</v>
      </c>
      <c r="I32" s="31" t="s">
        <v>61</v>
      </c>
      <c r="J32" s="26" t="s">
        <v>101</v>
      </c>
    </row>
    <row r="33" spans="1:10" ht="42.6" customHeight="1" x14ac:dyDescent="0.3">
      <c r="A33" s="146"/>
      <c r="B33" s="17">
        <f t="shared" ref="B33:B40" si="1">B32+0.01</f>
        <v>3.03</v>
      </c>
      <c r="C33" s="26" t="s">
        <v>66</v>
      </c>
      <c r="D33" s="50"/>
      <c r="E33" s="28" t="s">
        <v>10</v>
      </c>
      <c r="F33" s="50"/>
      <c r="G33" s="27"/>
      <c r="H33" s="29">
        <v>20000000</v>
      </c>
      <c r="I33" s="31" t="s">
        <v>65</v>
      </c>
      <c r="J33" s="26" t="s">
        <v>101</v>
      </c>
    </row>
    <row r="34" spans="1:10" ht="43.8" customHeight="1" x14ac:dyDescent="0.3">
      <c r="A34" s="146"/>
      <c r="B34" s="17">
        <f t="shared" si="1"/>
        <v>3.0399999999999996</v>
      </c>
      <c r="C34" s="26" t="s">
        <v>82</v>
      </c>
      <c r="D34" s="34"/>
      <c r="E34" s="28" t="s">
        <v>10</v>
      </c>
      <c r="F34" s="34"/>
      <c r="G34" s="34"/>
      <c r="H34" s="36"/>
      <c r="I34" s="31" t="s">
        <v>61</v>
      </c>
      <c r="J34" s="26" t="s">
        <v>101</v>
      </c>
    </row>
    <row r="35" spans="1:10" ht="57.6" customHeight="1" x14ac:dyDescent="0.3">
      <c r="A35" s="146"/>
      <c r="B35" s="17">
        <f>B34+0.01</f>
        <v>3.0499999999999994</v>
      </c>
      <c r="C35" s="26" t="s">
        <v>83</v>
      </c>
      <c r="D35" s="39">
        <v>40000000</v>
      </c>
      <c r="E35" s="28" t="s">
        <v>10</v>
      </c>
      <c r="F35" s="39">
        <f t="shared" ref="F35:F36" si="2">D35</f>
        <v>40000000</v>
      </c>
      <c r="G35" s="39"/>
      <c r="H35" s="29"/>
      <c r="I35" s="31" t="s">
        <v>61</v>
      </c>
      <c r="J35" s="26" t="s">
        <v>101</v>
      </c>
    </row>
    <row r="36" spans="1:10" ht="46.2" customHeight="1" x14ac:dyDescent="0.3">
      <c r="A36" s="146"/>
      <c r="B36" s="17">
        <f t="shared" si="1"/>
        <v>3.0599999999999992</v>
      </c>
      <c r="C36" s="26" t="s">
        <v>84</v>
      </c>
      <c r="D36" s="39">
        <v>16000000</v>
      </c>
      <c r="E36" s="28" t="s">
        <v>10</v>
      </c>
      <c r="F36" s="39">
        <f t="shared" si="2"/>
        <v>16000000</v>
      </c>
      <c r="G36" s="39"/>
      <c r="H36" s="29"/>
      <c r="I36" s="31" t="s">
        <v>61</v>
      </c>
      <c r="J36" s="26" t="s">
        <v>102</v>
      </c>
    </row>
    <row r="37" spans="1:10" ht="51" customHeight="1" x14ac:dyDescent="0.3">
      <c r="A37" s="146"/>
      <c r="B37" s="17">
        <f t="shared" si="1"/>
        <v>3.069999999999999</v>
      </c>
      <c r="C37" s="26" t="s">
        <v>85</v>
      </c>
      <c r="D37" s="39">
        <v>21000000</v>
      </c>
      <c r="E37" s="28" t="s">
        <v>10</v>
      </c>
      <c r="F37" s="39">
        <v>21000000</v>
      </c>
      <c r="G37" s="27"/>
      <c r="H37" s="29"/>
      <c r="I37" s="31" t="s">
        <v>61</v>
      </c>
      <c r="J37" s="26" t="s">
        <v>102</v>
      </c>
    </row>
    <row r="38" spans="1:10" ht="49.8" customHeight="1" x14ac:dyDescent="0.3">
      <c r="A38" s="146"/>
      <c r="B38" s="17">
        <f t="shared" si="1"/>
        <v>3.0799999999999987</v>
      </c>
      <c r="C38" s="26" t="s">
        <v>142</v>
      </c>
      <c r="D38" s="34"/>
      <c r="E38" s="28" t="s">
        <v>10</v>
      </c>
      <c r="F38" s="34"/>
      <c r="G38" s="34"/>
      <c r="H38" s="36">
        <v>20000000</v>
      </c>
      <c r="I38" s="31" t="s">
        <v>61</v>
      </c>
      <c r="J38" s="26" t="s">
        <v>101</v>
      </c>
    </row>
    <row r="39" spans="1:10" ht="52.8" customHeight="1" x14ac:dyDescent="0.3">
      <c r="A39" s="146"/>
      <c r="B39" s="17">
        <f>B38+0.01</f>
        <v>3.0899999999999985</v>
      </c>
      <c r="C39" s="26" t="s">
        <v>86</v>
      </c>
      <c r="D39" s="34"/>
      <c r="E39" s="28" t="s">
        <v>10</v>
      </c>
      <c r="F39" s="34"/>
      <c r="G39" s="39"/>
      <c r="H39" s="36">
        <v>20000000</v>
      </c>
      <c r="I39" s="31" t="s">
        <v>61</v>
      </c>
      <c r="J39" s="51" t="s">
        <v>103</v>
      </c>
    </row>
    <row r="40" spans="1:10" ht="52.2" customHeight="1" x14ac:dyDescent="0.3">
      <c r="A40" s="146"/>
      <c r="B40" s="17">
        <f t="shared" si="1"/>
        <v>3.0999999999999983</v>
      </c>
      <c r="C40" s="26" t="s">
        <v>46</v>
      </c>
      <c r="D40" s="38">
        <v>20000000</v>
      </c>
      <c r="E40" s="28" t="s">
        <v>10</v>
      </c>
      <c r="F40" s="27">
        <f>D40</f>
        <v>20000000</v>
      </c>
      <c r="G40" s="38"/>
      <c r="H40" s="29"/>
      <c r="I40" s="31" t="s">
        <v>61</v>
      </c>
      <c r="J40" s="31" t="s">
        <v>104</v>
      </c>
    </row>
    <row r="41" spans="1:10" ht="50.4" customHeight="1" x14ac:dyDescent="0.3">
      <c r="A41" s="146"/>
      <c r="B41" s="17">
        <v>3.11</v>
      </c>
      <c r="C41" s="42" t="s">
        <v>87</v>
      </c>
      <c r="D41" s="43"/>
      <c r="E41" s="28" t="s">
        <v>10</v>
      </c>
      <c r="F41" s="43"/>
      <c r="G41" s="43"/>
      <c r="H41" s="45"/>
      <c r="I41" s="31" t="s">
        <v>61</v>
      </c>
      <c r="J41" s="46" t="s">
        <v>105</v>
      </c>
    </row>
    <row r="42" spans="1:10" ht="55.8" customHeight="1" x14ac:dyDescent="0.3">
      <c r="A42" s="146"/>
      <c r="B42" s="17">
        <v>3.13</v>
      </c>
      <c r="C42" s="42" t="s">
        <v>88</v>
      </c>
      <c r="D42" s="43">
        <v>8766506</v>
      </c>
      <c r="E42" s="28" t="s">
        <v>131</v>
      </c>
      <c r="F42" s="43">
        <v>8766506</v>
      </c>
      <c r="G42" s="43"/>
      <c r="H42" s="45"/>
      <c r="I42" s="31" t="s">
        <v>61</v>
      </c>
      <c r="J42" s="46" t="s">
        <v>106</v>
      </c>
    </row>
    <row r="43" spans="1:10" ht="45.6" customHeight="1" x14ac:dyDescent="0.3">
      <c r="A43" s="146"/>
      <c r="B43" s="17">
        <v>3.14</v>
      </c>
      <c r="C43" s="42" t="s">
        <v>47</v>
      </c>
      <c r="D43" s="43">
        <v>10000000</v>
      </c>
      <c r="E43" s="28" t="s">
        <v>132</v>
      </c>
      <c r="F43" s="43">
        <v>10000000</v>
      </c>
      <c r="G43" s="43"/>
      <c r="H43" s="45"/>
      <c r="I43" s="31" t="s">
        <v>61</v>
      </c>
      <c r="J43" s="46" t="s">
        <v>107</v>
      </c>
    </row>
    <row r="44" spans="1:10" s="124" customFormat="1" ht="39.6" customHeight="1" x14ac:dyDescent="0.3">
      <c r="A44" s="146"/>
      <c r="B44" s="126"/>
      <c r="C44" s="127"/>
      <c r="D44" s="128">
        <f>SUM(D32:D43)</f>
        <v>115766506</v>
      </c>
      <c r="E44" s="129"/>
      <c r="F44" s="128">
        <f>SUM(F32:F43)</f>
        <v>115766506</v>
      </c>
      <c r="G44" s="130"/>
      <c r="H44" s="131"/>
      <c r="I44" s="132"/>
      <c r="J44" s="132"/>
    </row>
    <row r="45" spans="1:10" ht="26.4" customHeight="1" x14ac:dyDescent="0.3">
      <c r="A45" s="146"/>
      <c r="B45" s="92"/>
      <c r="C45" s="94" t="s">
        <v>26</v>
      </c>
      <c r="D45" s="95">
        <f>SUM(D22+D30+D44)</f>
        <v>918246663.52999997</v>
      </c>
      <c r="E45" s="105"/>
      <c r="F45" s="95">
        <f>SUM(F22+F30+F44)</f>
        <v>727246663.52999997</v>
      </c>
      <c r="G45" s="95">
        <v>191000000</v>
      </c>
      <c r="H45" s="95">
        <f>SUM(H32:H39)</f>
        <v>80000000</v>
      </c>
      <c r="I45" s="96"/>
      <c r="J45" s="93"/>
    </row>
    <row r="46" spans="1:10" ht="31.5" customHeight="1" x14ac:dyDescent="0.3">
      <c r="A46" s="137" t="s">
        <v>52</v>
      </c>
      <c r="B46" s="54">
        <v>4</v>
      </c>
      <c r="C46" s="52" t="s">
        <v>51</v>
      </c>
      <c r="D46" s="53"/>
      <c r="E46" s="88"/>
      <c r="F46" s="53"/>
      <c r="G46" s="53"/>
      <c r="H46" s="53"/>
      <c r="I46" s="53"/>
      <c r="J46" s="87"/>
    </row>
    <row r="47" spans="1:10" ht="31.5" customHeight="1" x14ac:dyDescent="0.3">
      <c r="A47" s="137"/>
      <c r="B47" s="54">
        <v>4.01</v>
      </c>
      <c r="C47" s="58" t="s">
        <v>48</v>
      </c>
      <c r="D47" s="53">
        <v>136954168.96000001</v>
      </c>
      <c r="E47" s="88" t="s">
        <v>18</v>
      </c>
      <c r="F47" s="53">
        <v>136954168.96000001</v>
      </c>
      <c r="G47" s="53"/>
      <c r="H47" s="53"/>
      <c r="I47" s="53" t="s">
        <v>68</v>
      </c>
      <c r="J47" s="57" t="s">
        <v>108</v>
      </c>
    </row>
    <row r="48" spans="1:10" x14ac:dyDescent="0.3">
      <c r="A48" s="137"/>
      <c r="B48" s="54">
        <v>4.0199999999999996</v>
      </c>
      <c r="C48" s="55" t="s">
        <v>49</v>
      </c>
      <c r="D48" s="56">
        <v>89190860.5</v>
      </c>
      <c r="E48" s="106" t="s">
        <v>18</v>
      </c>
      <c r="F48" s="56">
        <v>89190860.5</v>
      </c>
      <c r="G48" s="53"/>
      <c r="H48" s="89"/>
      <c r="I48" s="53" t="s">
        <v>68</v>
      </c>
      <c r="J48" s="57" t="s">
        <v>109</v>
      </c>
    </row>
    <row r="49" spans="1:10" ht="33" customHeight="1" x14ac:dyDescent="0.3">
      <c r="A49" s="137"/>
      <c r="B49" s="54">
        <f>B48+0.01</f>
        <v>4.0299999999999994</v>
      </c>
      <c r="C49" s="58" t="s">
        <v>50</v>
      </c>
      <c r="D49" s="53">
        <v>84393059.799999997</v>
      </c>
      <c r="E49" s="109" t="s">
        <v>10</v>
      </c>
      <c r="F49" s="53">
        <v>84393059.799999997</v>
      </c>
      <c r="G49" s="53"/>
      <c r="H49" s="53"/>
      <c r="I49" s="53" t="s">
        <v>68</v>
      </c>
      <c r="J49" s="57" t="s">
        <v>30</v>
      </c>
    </row>
    <row r="50" spans="1:10" ht="34.799999999999997" customHeight="1" x14ac:dyDescent="0.3">
      <c r="A50" s="137"/>
      <c r="B50" s="125"/>
      <c r="C50" s="133" t="s">
        <v>28</v>
      </c>
      <c r="D50" s="134">
        <f>SUM(D47:D49)</f>
        <v>310538089.25999999</v>
      </c>
      <c r="E50" s="135"/>
      <c r="F50" s="134">
        <f>SUM(F46:F49)</f>
        <v>310538089.25999999</v>
      </c>
      <c r="G50" s="134"/>
      <c r="H50" s="134"/>
      <c r="I50" s="136"/>
      <c r="J50" s="136"/>
    </row>
    <row r="51" spans="1:10" ht="42" customHeight="1" x14ac:dyDescent="0.3">
      <c r="A51" s="138" t="s">
        <v>20</v>
      </c>
      <c r="B51" s="59">
        <v>5</v>
      </c>
      <c r="C51" s="117" t="s">
        <v>134</v>
      </c>
      <c r="D51" s="68"/>
      <c r="E51" s="69"/>
      <c r="F51" s="68"/>
      <c r="G51" s="70"/>
      <c r="H51" s="71"/>
      <c r="I51" s="91"/>
      <c r="J51" s="67"/>
    </row>
    <row r="52" spans="1:10" ht="34.799999999999997" customHeight="1" x14ac:dyDescent="0.3">
      <c r="A52" s="139"/>
      <c r="B52" s="59">
        <v>5.01</v>
      </c>
      <c r="C52" s="67" t="s">
        <v>89</v>
      </c>
      <c r="D52" s="68">
        <v>208265979.09999999</v>
      </c>
      <c r="E52" s="69" t="s">
        <v>10</v>
      </c>
      <c r="F52" s="68">
        <v>208265979.09999999</v>
      </c>
      <c r="G52" s="70"/>
      <c r="H52" s="71"/>
      <c r="I52" s="91" t="s">
        <v>69</v>
      </c>
      <c r="J52" s="67" t="s">
        <v>110</v>
      </c>
    </row>
    <row r="53" spans="1:10" ht="51.6" customHeight="1" x14ac:dyDescent="0.3">
      <c r="A53" s="139"/>
      <c r="B53" s="59">
        <v>5.0199999999999996</v>
      </c>
      <c r="C53" s="60" t="s">
        <v>34</v>
      </c>
      <c r="D53" s="62">
        <v>117376191.8</v>
      </c>
      <c r="E53" s="99" t="s">
        <v>10</v>
      </c>
      <c r="F53" s="62">
        <v>117376191.8</v>
      </c>
      <c r="G53" s="61"/>
      <c r="H53" s="62"/>
      <c r="I53" s="91" t="s">
        <v>70</v>
      </c>
      <c r="J53" s="60" t="s">
        <v>111</v>
      </c>
    </row>
    <row r="54" spans="1:10" ht="50.4" customHeight="1" x14ac:dyDescent="0.3">
      <c r="A54" s="139"/>
      <c r="B54" s="59">
        <v>5.03</v>
      </c>
      <c r="C54" s="72" t="s">
        <v>90</v>
      </c>
      <c r="D54" s="73">
        <v>35000000</v>
      </c>
      <c r="E54" s="107" t="s">
        <v>76</v>
      </c>
      <c r="F54" s="73">
        <f>D54</f>
        <v>35000000</v>
      </c>
      <c r="G54" s="61"/>
      <c r="H54" s="62"/>
      <c r="I54" s="91" t="s">
        <v>58</v>
      </c>
      <c r="J54" s="60" t="s">
        <v>112</v>
      </c>
    </row>
    <row r="55" spans="1:10" ht="59.4" customHeight="1" x14ac:dyDescent="0.3">
      <c r="A55" s="139"/>
      <c r="B55" s="59">
        <f>B54+0.01</f>
        <v>5.04</v>
      </c>
      <c r="C55" s="74" t="s">
        <v>55</v>
      </c>
      <c r="D55" s="75">
        <v>10000000</v>
      </c>
      <c r="E55" s="108" t="s">
        <v>10</v>
      </c>
      <c r="F55" s="75">
        <v>10000000</v>
      </c>
      <c r="G55" s="76"/>
      <c r="H55" s="77"/>
      <c r="I55" s="91" t="s">
        <v>58</v>
      </c>
      <c r="J55" s="60" t="s">
        <v>113</v>
      </c>
    </row>
    <row r="56" spans="1:10" ht="54" customHeight="1" x14ac:dyDescent="0.3">
      <c r="A56" s="139"/>
      <c r="B56" s="59">
        <f t="shared" ref="B56" si="3">B55+0.01</f>
        <v>5.05</v>
      </c>
      <c r="C56" s="74" t="s">
        <v>56</v>
      </c>
      <c r="D56" s="75">
        <v>33900000</v>
      </c>
      <c r="E56" s="108" t="s">
        <v>23</v>
      </c>
      <c r="F56" s="75">
        <v>39000000</v>
      </c>
      <c r="G56" s="76"/>
      <c r="H56" s="77"/>
      <c r="I56" s="91" t="s">
        <v>58</v>
      </c>
      <c r="J56" s="60" t="s">
        <v>114</v>
      </c>
    </row>
    <row r="57" spans="1:10" ht="54.6" customHeight="1" x14ac:dyDescent="0.3">
      <c r="A57" s="139"/>
      <c r="B57" s="59">
        <v>5.07</v>
      </c>
      <c r="C57" s="74" t="s">
        <v>133</v>
      </c>
      <c r="D57" s="75">
        <v>10000000</v>
      </c>
      <c r="E57" s="99" t="s">
        <v>24</v>
      </c>
      <c r="F57" s="75">
        <f>D57</f>
        <v>10000000</v>
      </c>
      <c r="G57" s="76"/>
      <c r="H57" s="77"/>
      <c r="I57" s="91" t="s">
        <v>137</v>
      </c>
      <c r="J57" s="60" t="s">
        <v>115</v>
      </c>
    </row>
    <row r="58" spans="1:10" ht="53.4" customHeight="1" x14ac:dyDescent="0.3">
      <c r="A58" s="139"/>
      <c r="B58" s="59">
        <v>5.08</v>
      </c>
      <c r="C58" s="74" t="s">
        <v>91</v>
      </c>
      <c r="D58" s="75"/>
      <c r="E58" s="99" t="s">
        <v>130</v>
      </c>
      <c r="F58" s="75"/>
      <c r="G58" s="118"/>
      <c r="H58" s="119">
        <v>10000000</v>
      </c>
      <c r="I58" s="91" t="s">
        <v>71</v>
      </c>
      <c r="J58" s="60" t="s">
        <v>116</v>
      </c>
    </row>
    <row r="59" spans="1:10" ht="55.8" customHeight="1" x14ac:dyDescent="0.3">
      <c r="A59" s="139"/>
      <c r="B59" s="59">
        <v>5.09</v>
      </c>
      <c r="C59" s="74" t="s">
        <v>54</v>
      </c>
      <c r="D59" s="75"/>
      <c r="E59" s="99"/>
      <c r="F59" s="75"/>
      <c r="G59" s="118"/>
      <c r="H59" s="119">
        <v>65000000</v>
      </c>
      <c r="I59" s="91" t="s">
        <v>70</v>
      </c>
      <c r="J59" s="60" t="s">
        <v>117</v>
      </c>
    </row>
    <row r="60" spans="1:10" ht="44.4" customHeight="1" x14ac:dyDescent="0.3">
      <c r="A60" s="139"/>
      <c r="B60" s="59">
        <v>5.0999999999999996</v>
      </c>
      <c r="C60" s="74" t="s">
        <v>141</v>
      </c>
      <c r="D60" s="75">
        <v>67200000</v>
      </c>
      <c r="E60" s="99" t="s">
        <v>131</v>
      </c>
      <c r="F60" s="75">
        <v>67200000</v>
      </c>
      <c r="G60" s="118"/>
      <c r="H60" s="119"/>
      <c r="I60" s="91" t="s">
        <v>70</v>
      </c>
      <c r="J60" s="60" t="s">
        <v>118</v>
      </c>
    </row>
    <row r="61" spans="1:10" ht="39.6" customHeight="1" x14ac:dyDescent="0.3">
      <c r="A61" s="139"/>
      <c r="B61" s="59">
        <v>5.1100000000000003</v>
      </c>
      <c r="C61" s="72" t="s">
        <v>144</v>
      </c>
      <c r="D61" s="100">
        <v>22500000</v>
      </c>
      <c r="E61" s="99" t="s">
        <v>10</v>
      </c>
      <c r="F61" s="100">
        <v>22500000</v>
      </c>
      <c r="G61" s="101"/>
      <c r="H61" s="102"/>
      <c r="I61" s="91" t="s">
        <v>69</v>
      </c>
      <c r="J61" s="122" t="s">
        <v>119</v>
      </c>
    </row>
    <row r="62" spans="1:10" ht="48.6" customHeight="1" x14ac:dyDescent="0.3">
      <c r="A62" s="139"/>
      <c r="B62" s="59">
        <v>5.12</v>
      </c>
      <c r="C62" s="72" t="s">
        <v>53</v>
      </c>
      <c r="D62" s="100"/>
      <c r="E62" s="99" t="s">
        <v>130</v>
      </c>
      <c r="F62" s="100"/>
      <c r="G62" s="101"/>
      <c r="H62" s="102">
        <v>5000000</v>
      </c>
      <c r="I62" s="91" t="s">
        <v>71</v>
      </c>
      <c r="J62" s="122" t="s">
        <v>120</v>
      </c>
    </row>
    <row r="63" spans="1:10" ht="37.200000000000003" customHeight="1" x14ac:dyDescent="0.3">
      <c r="A63" s="139"/>
      <c r="B63" s="59">
        <v>5.13</v>
      </c>
      <c r="C63" s="72" t="s">
        <v>73</v>
      </c>
      <c r="D63" s="100">
        <v>6044601.0700000003</v>
      </c>
      <c r="E63" s="99" t="s">
        <v>10</v>
      </c>
      <c r="F63" s="100">
        <v>6044601.0700000003</v>
      </c>
      <c r="G63" s="101"/>
      <c r="H63" s="102"/>
      <c r="I63" s="91" t="s">
        <v>72</v>
      </c>
      <c r="J63" s="122" t="s">
        <v>121</v>
      </c>
    </row>
    <row r="64" spans="1:10" ht="42.6" customHeight="1" x14ac:dyDescent="0.3">
      <c r="A64" s="139"/>
      <c r="B64" s="59">
        <v>5.14</v>
      </c>
      <c r="C64" s="74" t="s">
        <v>145</v>
      </c>
      <c r="D64" s="75">
        <v>666160723.23000002</v>
      </c>
      <c r="E64" s="99" t="s">
        <v>10</v>
      </c>
      <c r="F64" s="75">
        <f>D64</f>
        <v>666160723.23000002</v>
      </c>
      <c r="G64" s="76"/>
      <c r="H64" s="77"/>
      <c r="I64" s="91" t="s">
        <v>74</v>
      </c>
      <c r="J64" s="123" t="s">
        <v>122</v>
      </c>
    </row>
    <row r="65" spans="1:10" ht="59.4" customHeight="1" x14ac:dyDescent="0.3">
      <c r="A65" s="139"/>
      <c r="B65" s="59">
        <v>5.15</v>
      </c>
      <c r="C65" s="64" t="s">
        <v>147</v>
      </c>
      <c r="D65" s="61">
        <v>1044494118.85</v>
      </c>
      <c r="E65" s="65" t="s">
        <v>10</v>
      </c>
      <c r="F65" s="61">
        <v>1044494118.85</v>
      </c>
      <c r="G65" s="61"/>
      <c r="H65" s="61"/>
      <c r="I65" s="63" t="s">
        <v>74</v>
      </c>
      <c r="J65" s="60" t="s">
        <v>123</v>
      </c>
    </row>
    <row r="66" spans="1:10" ht="48.6" customHeight="1" x14ac:dyDescent="0.3">
      <c r="A66" s="139"/>
      <c r="B66" s="59">
        <v>5.16</v>
      </c>
      <c r="C66" s="60" t="s">
        <v>57</v>
      </c>
      <c r="D66" s="61">
        <v>122888874.5</v>
      </c>
      <c r="E66" s="99" t="s">
        <v>10</v>
      </c>
      <c r="F66" s="61">
        <f>D66</f>
        <v>122888874.5</v>
      </c>
      <c r="G66" s="61"/>
      <c r="H66" s="61"/>
      <c r="I66" s="63" t="s">
        <v>74</v>
      </c>
      <c r="J66" s="64" t="s">
        <v>124</v>
      </c>
    </row>
    <row r="67" spans="1:10" ht="79.5" customHeight="1" x14ac:dyDescent="0.3">
      <c r="A67" s="139"/>
      <c r="B67" s="110">
        <v>5.17</v>
      </c>
      <c r="C67" s="60" t="s">
        <v>146</v>
      </c>
      <c r="D67" s="62">
        <v>183481156.5</v>
      </c>
      <c r="E67" s="65" t="s">
        <v>10</v>
      </c>
      <c r="F67" s="62">
        <v>183481156.5</v>
      </c>
      <c r="G67" s="61"/>
      <c r="H67" s="62"/>
      <c r="I67" s="66" t="s">
        <v>75</v>
      </c>
      <c r="J67" s="60" t="s">
        <v>129</v>
      </c>
    </row>
    <row r="68" spans="1:10" ht="43.2" customHeight="1" x14ac:dyDescent="0.3">
      <c r="A68" s="90"/>
      <c r="B68" s="92"/>
      <c r="C68" s="94" t="s">
        <v>28</v>
      </c>
      <c r="D68" s="95">
        <f>SUM(D52:D67)</f>
        <v>2527311645.0500002</v>
      </c>
      <c r="E68" s="95"/>
      <c r="F68" s="95">
        <f>SUM(F52:F67)</f>
        <v>2532411645.0500002</v>
      </c>
      <c r="G68" s="95"/>
      <c r="H68" s="95">
        <f>SUM(H52:H67)</f>
        <v>80000000</v>
      </c>
      <c r="I68" s="96"/>
      <c r="J68" s="93"/>
    </row>
    <row r="69" spans="1:10" ht="27.6" customHeight="1" x14ac:dyDescent="0.3">
      <c r="A69" s="78"/>
      <c r="B69" s="79"/>
      <c r="C69" s="80" t="s">
        <v>135</v>
      </c>
      <c r="D69" s="81">
        <f>SUM(D45+D50+D68)</f>
        <v>3756096397.8400002</v>
      </c>
      <c r="E69" s="81"/>
      <c r="F69" s="81">
        <f>SUM(F68+F50+F45)</f>
        <v>3570196397.8400002</v>
      </c>
      <c r="G69" s="81">
        <v>191000000</v>
      </c>
      <c r="H69" s="81">
        <f>+SUM(H68+H45)</f>
        <v>160000000</v>
      </c>
      <c r="I69" s="82"/>
      <c r="J69" s="82"/>
    </row>
    <row r="70" spans="1:10" x14ac:dyDescent="0.3">
      <c r="E70" s="10"/>
      <c r="I70" s="10"/>
    </row>
    <row r="71" spans="1:10" x14ac:dyDescent="0.3">
      <c r="C71" s="116"/>
      <c r="E71" s="10"/>
      <c r="I71" s="10"/>
    </row>
    <row r="72" spans="1:10" x14ac:dyDescent="0.3">
      <c r="E72" s="10"/>
      <c r="I72" s="10"/>
    </row>
    <row r="81" s="10" customFormat="1" x14ac:dyDescent="0.3"/>
  </sheetData>
  <mergeCells count="8">
    <mergeCell ref="A46:A50"/>
    <mergeCell ref="A51:A67"/>
    <mergeCell ref="A1:J1"/>
    <mergeCell ref="A2:J2"/>
    <mergeCell ref="A3:E3"/>
    <mergeCell ref="F3:H3"/>
    <mergeCell ref="C5:J5"/>
    <mergeCell ref="A6:A4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L8"/>
  <sheetViews>
    <sheetView workbookViewId="0">
      <selection activeCell="L6" sqref="L6"/>
    </sheetView>
  </sheetViews>
  <sheetFormatPr defaultRowHeight="14.4" x14ac:dyDescent="0.3"/>
  <cols>
    <col min="4" max="4" width="26.44140625" customWidth="1"/>
    <col min="7" max="7" width="27.21875" customWidth="1"/>
    <col min="9" max="9" width="14.21875" bestFit="1" customWidth="1"/>
    <col min="12" max="12" width="9.21875" customWidth="1"/>
  </cols>
  <sheetData>
    <row r="2" spans="4:12" ht="17.399999999999999" x14ac:dyDescent="0.3">
      <c r="G2" s="22">
        <v>63515000</v>
      </c>
    </row>
    <row r="3" spans="4:12" ht="17.399999999999999" x14ac:dyDescent="0.3">
      <c r="D3" s="12">
        <v>210480000</v>
      </c>
      <c r="G3" s="20">
        <v>13470000</v>
      </c>
    </row>
    <row r="4" spans="4:12" ht="17.399999999999999" x14ac:dyDescent="0.3">
      <c r="D4" s="12">
        <v>134969851</v>
      </c>
      <c r="G4" s="20">
        <v>13470000</v>
      </c>
      <c r="I4" s="97">
        <v>62880000</v>
      </c>
    </row>
    <row r="5" spans="4:12" ht="17.399999999999999" x14ac:dyDescent="0.3">
      <c r="D5" s="12">
        <v>195515500</v>
      </c>
      <c r="G5" s="20">
        <v>13470000</v>
      </c>
      <c r="I5" s="98">
        <f>I4/4</f>
        <v>15720000</v>
      </c>
    </row>
    <row r="6" spans="4:12" ht="17.399999999999999" x14ac:dyDescent="0.3">
      <c r="D6" s="47"/>
      <c r="G6" s="85">
        <f>SUM(G2:G5)</f>
        <v>103925000</v>
      </c>
      <c r="L6" t="s">
        <v>29</v>
      </c>
    </row>
    <row r="7" spans="4:12" ht="17.399999999999999" x14ac:dyDescent="0.3">
      <c r="D7" s="48"/>
    </row>
    <row r="8" spans="4:12" x14ac:dyDescent="0.3">
      <c r="D8" s="85">
        <f>SUM(D3:D7)</f>
        <v>540965351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Olubukola Moronkola</dc:creator>
  <cp:lastModifiedBy>Kazeem Lameed</cp:lastModifiedBy>
  <dcterms:created xsi:type="dcterms:W3CDTF">2024-12-23T12:54:22Z</dcterms:created>
  <dcterms:modified xsi:type="dcterms:W3CDTF">2025-12-30T17:43:56Z</dcterms:modified>
</cp:coreProperties>
</file>